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封面" sheetId="1" r:id="rId1"/>
    <sheet name="预算设置" sheetId="2" r:id="rId2"/>
    <sheet name="支出记录" sheetId="10" r:id="rId3"/>
    <sheet name="实时监测" sheetId="11" r:id="rId4"/>
    <sheet name="系统设置" sheetId="9" r:id="rId5"/>
  </sheets>
  <calcPr calcId="144525"/>
</workbook>
</file>

<file path=xl/sharedStrings.xml><?xml version="1.0" encoding="utf-8"?>
<sst xmlns="http://schemas.openxmlformats.org/spreadsheetml/2006/main" count="87" uniqueCount="46">
  <si>
    <t>预 算 设 置</t>
  </si>
  <si>
    <t>部门：</t>
  </si>
  <si>
    <t>XX部</t>
  </si>
  <si>
    <t>月份：</t>
  </si>
  <si>
    <t>12月</t>
  </si>
  <si>
    <t>预算设置</t>
  </si>
  <si>
    <t>门类</t>
  </si>
  <si>
    <t>预算</t>
  </si>
  <si>
    <t>包含内容</t>
  </si>
  <si>
    <t>办公用品</t>
  </si>
  <si>
    <t>打印用纸、墨盒、文具等</t>
  </si>
  <si>
    <t>差旅费</t>
  </si>
  <si>
    <t>出差住宿、出差餐饮等；</t>
  </si>
  <si>
    <t>营销费</t>
  </si>
  <si>
    <t>活动展出、广告等</t>
  </si>
  <si>
    <t>人力成本</t>
  </si>
  <si>
    <t>薪资、福利等</t>
  </si>
  <si>
    <t>团建费</t>
  </si>
  <si>
    <t>团建聚餐、旅游、礼物等</t>
  </si>
  <si>
    <t>租赁成本</t>
  </si>
  <si>
    <t>电脑、打印机等</t>
  </si>
  <si>
    <t>日常费用</t>
  </si>
  <si>
    <t>水、电等</t>
  </si>
  <si>
    <t>损耗</t>
  </si>
  <si>
    <t>器材损坏等</t>
  </si>
  <si>
    <t>支 出 记 录</t>
  </si>
  <si>
    <t>1月</t>
  </si>
  <si>
    <t>支出明细</t>
  </si>
  <si>
    <t>日期</t>
  </si>
  <si>
    <t>金额</t>
  </si>
  <si>
    <t>明细</t>
  </si>
  <si>
    <t>打印用纸</t>
  </si>
  <si>
    <t>水、电</t>
  </si>
  <si>
    <t>出差</t>
  </si>
  <si>
    <t>活动展出</t>
  </si>
  <si>
    <t>墨盒</t>
  </si>
  <si>
    <t>团建聚餐</t>
  </si>
  <si>
    <t>电脑</t>
  </si>
  <si>
    <t>文具</t>
  </si>
  <si>
    <t>薪资福利</t>
  </si>
  <si>
    <t>实 时 监 测</t>
  </si>
  <si>
    <t>支出</t>
  </si>
  <si>
    <t>剩余</t>
  </si>
  <si>
    <t>预算进度</t>
  </si>
  <si>
    <t>系 统 设 置</t>
  </si>
  <si>
    <t>在上方插入行新增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</si>
</sst>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;[Red]\-0\ "/>
  </numFmts>
  <fonts count="25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0"/>
      <name val="微软雅黑"/>
      <charset val="134"/>
    </font>
    <font>
      <sz val="12"/>
      <color theme="1"/>
      <name val="微软雅黑"/>
      <charset val="134"/>
    </font>
    <font>
      <sz val="14"/>
      <color theme="1"/>
      <name val="微软雅黑"/>
      <charset val="134"/>
    </font>
    <font>
      <sz val="20"/>
      <color theme="0"/>
      <name val="微软雅黑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1996"/>
        <bgColor indexed="64"/>
      </patternFill>
    </fill>
    <fill>
      <patternFill patternType="solid">
        <fgColor rgb="FF97A8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3483CA"/>
      </left>
      <right style="thin">
        <color rgb="FF3483CA"/>
      </right>
      <top style="thin">
        <color rgb="FF3483CA"/>
      </top>
      <bottom style="thin">
        <color rgb="FF3483CA"/>
      </bottom>
      <diagonal/>
    </border>
    <border>
      <left style="thin">
        <color rgb="FF3483CA"/>
      </left>
      <right/>
      <top style="thin">
        <color rgb="FF3483CA"/>
      </top>
      <bottom style="thin">
        <color rgb="FF3483CA"/>
      </bottom>
      <diagonal/>
    </border>
    <border>
      <left/>
      <right/>
      <top style="thin">
        <color rgb="FF3483CA"/>
      </top>
      <bottom style="thin">
        <color rgb="FF3483CA"/>
      </bottom>
      <diagonal/>
    </border>
    <border>
      <left/>
      <right style="thin">
        <color rgb="FF3483CA"/>
      </right>
      <top style="thin">
        <color rgb="FF3483CA"/>
      </top>
      <bottom style="thin">
        <color rgb="FF3483C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5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E1F2"/>
      <color rgb="003483CA"/>
      <color rgb="00001996"/>
      <color rgb="0097A8FF"/>
      <color rgb="00758CFF"/>
      <color rgb="003E89CE"/>
      <color rgb="004E93D2"/>
      <color rgb="000032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260" b="0" i="0" u="none" strike="noStrike" kern="1200" spc="0" baseline="0">
              <a:solidFill>
                <a:schemeClr val="bg1">
                  <a:lumMod val="95000"/>
                </a:schemeClr>
              </a:solidFill>
              <a:latin typeface="字魂35号-经典雅黑" panose="00000500000000000000" pitchFamily="2" charset="-122"/>
              <a:ea typeface="字魂35号-经典雅黑" panose="00000500000000000000" pitchFamily="2" charset="-122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285711786026747"/>
          <c:y val="0.048151824737009"/>
          <c:w val="0.630845086671858"/>
          <c:h val="0.86314043287791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实时监测!$E$4</c:f>
              <c:strCache>
                <c:ptCount val="1"/>
                <c:pt idx="0">
                  <c:v>预算进度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实时监测!$A$5:$A$13</c:f>
              <c:strCache>
                <c:ptCount val="9"/>
                <c:pt idx="0">
                  <c:v>办公用品</c:v>
                </c:pt>
                <c:pt idx="1">
                  <c:v>差旅费</c:v>
                </c:pt>
                <c:pt idx="2">
                  <c:v>营销费</c:v>
                </c:pt>
                <c:pt idx="3">
                  <c:v>人力成本</c:v>
                </c:pt>
                <c:pt idx="4">
                  <c:v>团建费</c:v>
                </c:pt>
                <c:pt idx="5">
                  <c:v>租赁成本</c:v>
                </c:pt>
                <c:pt idx="6">
                  <c:v>日常费用</c:v>
                </c:pt>
                <c:pt idx="7">
                  <c:v>损耗</c:v>
                </c:pt>
              </c:strCache>
            </c:strRef>
          </c:cat>
          <c:val>
            <c:numRef>
              <c:f>实时监测!$E$5:$E$13</c:f>
              <c:numCache>
                <c:formatCode>0%</c:formatCode>
                <c:ptCount val="9"/>
                <c:pt idx="0">
                  <c:v>0.43</c:v>
                </c:pt>
                <c:pt idx="1">
                  <c:v>0.05</c:v>
                </c:pt>
                <c:pt idx="2">
                  <c:v>0.04</c:v>
                </c:pt>
                <c:pt idx="3">
                  <c:v>0.933333333333333</c:v>
                </c:pt>
                <c:pt idx="4">
                  <c:v>1.1</c:v>
                </c:pt>
                <c:pt idx="5">
                  <c:v>0.833333333333333</c:v>
                </c:pt>
                <c:pt idx="6">
                  <c:v>0.625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8869856"/>
        <c:axId val="58870688"/>
      </c:barChart>
      <c:catAx>
        <c:axId val="5886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字魂35号-经典雅黑" panose="00000500000000000000" pitchFamily="2" charset="-122"/>
                <a:ea typeface="字魂35号-经典雅黑" panose="00000500000000000000" pitchFamily="2" charset="-122"/>
                <a:cs typeface="+mn-cs"/>
              </a:defRPr>
            </a:pPr>
          </a:p>
        </c:txPr>
        <c:crossAx val="58870688"/>
        <c:crosses val="autoZero"/>
        <c:auto val="1"/>
        <c:lblAlgn val="ctr"/>
        <c:lblOffset val="100"/>
        <c:noMultiLvlLbl val="0"/>
      </c:catAx>
      <c:valAx>
        <c:axId val="5887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字魂35号-经典雅黑" panose="00000500000000000000" pitchFamily="2" charset="-122"/>
                <a:ea typeface="字魂35号-经典雅黑" panose="00000500000000000000" pitchFamily="2" charset="-122"/>
                <a:cs typeface="+mn-cs"/>
              </a:defRPr>
            </a:pPr>
          </a:p>
        </c:txPr>
        <c:crossAx val="588698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 lang="zh-CN" sz="1050">
          <a:solidFill>
            <a:sysClr val="windowText" lastClr="000000"/>
          </a:solidFill>
          <a:latin typeface="字魂35号-经典雅黑" panose="00000500000000000000" pitchFamily="2" charset="-122"/>
          <a:ea typeface="字魂35号-经典雅黑" panose="00000500000000000000" pitchFamily="2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hyperlink" Target="#&#25903;&#20986;&#35760;&#24405;!A1"/><Relationship Id="rId3" Type="http://schemas.openxmlformats.org/officeDocument/2006/relationships/hyperlink" Target="#&#39044;&#31639;&#35774;&#32622;!A1"/><Relationship Id="rId2" Type="http://schemas.openxmlformats.org/officeDocument/2006/relationships/hyperlink" Target="#&#31995;&#32479;&#35774;&#32622;!A1"/><Relationship Id="rId1" Type="http://schemas.openxmlformats.org/officeDocument/2006/relationships/hyperlink" Target="#&#23454;&#26102;&#30417;&#2797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528053</xdr:colOff>
      <xdr:row>9</xdr:row>
      <xdr:rowOff>160228</xdr:rowOff>
    </xdr:from>
    <xdr:to>
      <xdr:col>3</xdr:col>
      <xdr:colOff>152400</xdr:colOff>
      <xdr:row>13</xdr:row>
      <xdr:rowOff>96285</xdr:rowOff>
    </xdr:to>
    <xdr:sp>
      <xdr:nvSpPr>
        <xdr:cNvPr id="4" name="棱台 3"/>
        <xdr:cNvSpPr/>
      </xdr:nvSpPr>
      <xdr:spPr>
        <a:xfrm>
          <a:off x="527685" y="2045970"/>
          <a:ext cx="1682115" cy="774065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800">
              <a:solidFill>
                <a:schemeClr val="bg1"/>
              </a:solidFill>
              <a:latin typeface="字魂35号-经典雅黑" panose="00000500000000000000" pitchFamily="2" charset="-122"/>
              <a:ea typeface="字魂35号-经典雅黑" panose="00000500000000000000" pitchFamily="2" charset="-122"/>
            </a:rPr>
            <a:t>预算设置</a:t>
          </a:r>
          <a:endParaRPr lang="zh-CN" altLang="en-US" sz="2800">
            <a:solidFill>
              <a:schemeClr val="bg1"/>
            </a:solidFill>
            <a:latin typeface="字魂35号-经典雅黑" panose="00000500000000000000" pitchFamily="2" charset="-122"/>
            <a:ea typeface="字魂35号-经典雅黑" panose="00000500000000000000" pitchFamily="2" charset="-122"/>
          </a:endParaRPr>
        </a:p>
      </xdr:txBody>
    </xdr:sp>
    <xdr:clientData/>
  </xdr:twoCellAnchor>
  <xdr:twoCellAnchor>
    <xdr:from>
      <xdr:col>0</xdr:col>
      <xdr:colOff>544619</xdr:colOff>
      <xdr:row>16</xdr:row>
      <xdr:rowOff>96062</xdr:rowOff>
    </xdr:from>
    <xdr:to>
      <xdr:col>3</xdr:col>
      <xdr:colOff>168966</xdr:colOff>
      <xdr:row>20</xdr:row>
      <xdr:rowOff>28575</xdr:rowOff>
    </xdr:to>
    <xdr:sp>
      <xdr:nvSpPr>
        <xdr:cNvPr id="5" name="棱台 4">
          <a:hlinkClick xmlns:r="http://schemas.openxmlformats.org/officeDocument/2006/relationships" r:id="rId1"/>
        </xdr:cNvPr>
        <xdr:cNvSpPr/>
      </xdr:nvSpPr>
      <xdr:spPr>
        <a:xfrm>
          <a:off x="544195" y="3448685"/>
          <a:ext cx="1682115" cy="770890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800">
              <a:solidFill>
                <a:schemeClr val="bg1"/>
              </a:solidFill>
              <a:latin typeface="字魂35号-经典雅黑" panose="00000500000000000000" pitchFamily="2" charset="-122"/>
              <a:ea typeface="字魂35号-经典雅黑" panose="00000500000000000000" pitchFamily="2" charset="-122"/>
            </a:rPr>
            <a:t>支出记录</a:t>
          </a:r>
          <a:endParaRPr lang="zh-CN" altLang="en-US" sz="2800">
            <a:solidFill>
              <a:schemeClr val="bg1"/>
            </a:solidFill>
            <a:latin typeface="字魂35号-经典雅黑" panose="00000500000000000000" pitchFamily="2" charset="-122"/>
            <a:ea typeface="字魂35号-经典雅黑" panose="00000500000000000000" pitchFamily="2" charset="-122"/>
          </a:endParaRPr>
        </a:p>
      </xdr:txBody>
    </xdr:sp>
    <xdr:clientData/>
  </xdr:twoCellAnchor>
  <xdr:twoCellAnchor>
    <xdr:from>
      <xdr:col>4</xdr:col>
      <xdr:colOff>125518</xdr:colOff>
      <xdr:row>9</xdr:row>
      <xdr:rowOff>168510</xdr:rowOff>
    </xdr:from>
    <xdr:to>
      <xdr:col>6</xdr:col>
      <xdr:colOff>437321</xdr:colOff>
      <xdr:row>13</xdr:row>
      <xdr:rowOff>101023</xdr:rowOff>
    </xdr:to>
    <xdr:sp>
      <xdr:nvSpPr>
        <xdr:cNvPr id="12" name="棱台 11"/>
        <xdr:cNvSpPr/>
      </xdr:nvSpPr>
      <xdr:spPr>
        <a:xfrm>
          <a:off x="2868295" y="2054225"/>
          <a:ext cx="1683385" cy="770890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800">
              <a:solidFill>
                <a:schemeClr val="bg1"/>
              </a:solidFill>
              <a:latin typeface="字魂35号-经典雅黑" panose="00000500000000000000" pitchFamily="2" charset="-122"/>
              <a:ea typeface="字魂35号-经典雅黑" panose="00000500000000000000" pitchFamily="2" charset="-122"/>
            </a:rPr>
            <a:t>进度管理</a:t>
          </a:r>
          <a:endParaRPr lang="zh-CN" altLang="en-US" sz="2800">
            <a:solidFill>
              <a:schemeClr val="bg1"/>
            </a:solidFill>
            <a:latin typeface="字魂35号-经典雅黑" panose="00000500000000000000" pitchFamily="2" charset="-122"/>
            <a:ea typeface="字魂35号-经典雅黑" panose="00000500000000000000" pitchFamily="2" charset="-122"/>
          </a:endParaRPr>
        </a:p>
      </xdr:txBody>
    </xdr:sp>
    <xdr:clientData/>
  </xdr:twoCellAnchor>
  <xdr:twoCellAnchor>
    <xdr:from>
      <xdr:col>0</xdr:col>
      <xdr:colOff>104775</xdr:colOff>
      <xdr:row>2</xdr:row>
      <xdr:rowOff>57150</xdr:rowOff>
    </xdr:from>
    <xdr:to>
      <xdr:col>6</xdr:col>
      <xdr:colOff>653142</xdr:colOff>
      <xdr:row>7</xdr:row>
      <xdr:rowOff>104775</xdr:rowOff>
    </xdr:to>
    <xdr:sp>
      <xdr:nvSpPr>
        <xdr:cNvPr id="14" name="矩形 13"/>
        <xdr:cNvSpPr/>
      </xdr:nvSpPr>
      <xdr:spPr>
        <a:xfrm>
          <a:off x="104775" y="476250"/>
          <a:ext cx="4662805" cy="1095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预</a:t>
          </a:r>
          <a:r>
            <a:rPr lang="zh-CN" altLang="en-US" sz="16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</a:t>
          </a:r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算</a:t>
          </a:r>
          <a:r>
            <a:rPr lang="zh-CN" altLang="en-US" sz="16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</a:t>
          </a:r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管</a:t>
          </a:r>
          <a:r>
            <a:rPr lang="zh-CN" altLang="en-US" sz="16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</a:t>
          </a:r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理</a:t>
          </a:r>
          <a:r>
            <a:rPr lang="zh-CN" altLang="en-US" sz="16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</a:t>
          </a:r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系</a:t>
          </a:r>
          <a:r>
            <a:rPr lang="zh-CN" altLang="en-US" sz="16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 </a:t>
          </a:r>
          <a:r>
            <a:rPr lang="zh-CN" altLang="en-US" sz="48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统</a:t>
          </a:r>
          <a:endParaRPr lang="zh-CN" altLang="en-US" sz="11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4</xdr:col>
      <xdr:colOff>150366</xdr:colOff>
      <xdr:row>16</xdr:row>
      <xdr:rowOff>87779</xdr:rowOff>
    </xdr:from>
    <xdr:to>
      <xdr:col>6</xdr:col>
      <xdr:colOff>462169</xdr:colOff>
      <xdr:row>20</xdr:row>
      <xdr:rowOff>20292</xdr:rowOff>
    </xdr:to>
    <xdr:sp>
      <xdr:nvSpPr>
        <xdr:cNvPr id="10" name="棱台 9">
          <a:hlinkClick xmlns:r="http://schemas.openxmlformats.org/officeDocument/2006/relationships" r:id="rId2"/>
        </xdr:cNvPr>
        <xdr:cNvSpPr/>
      </xdr:nvSpPr>
      <xdr:spPr>
        <a:xfrm>
          <a:off x="2893060" y="3440430"/>
          <a:ext cx="1683385" cy="770255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800">
              <a:solidFill>
                <a:schemeClr val="bg1"/>
              </a:solidFill>
              <a:latin typeface="字魂35号-经典雅黑" panose="00000500000000000000" pitchFamily="2" charset="-122"/>
              <a:ea typeface="字魂35号-经典雅黑" panose="00000500000000000000" pitchFamily="2" charset="-122"/>
            </a:rPr>
            <a:t>系统设置</a:t>
          </a:r>
          <a:endParaRPr lang="zh-CN" altLang="en-US" sz="2800">
            <a:solidFill>
              <a:schemeClr val="bg1"/>
            </a:solidFill>
            <a:latin typeface="字魂35号-经典雅黑" panose="00000500000000000000" pitchFamily="2" charset="-122"/>
            <a:ea typeface="字魂35号-经典雅黑" panose="00000500000000000000" pitchFamily="2" charset="-122"/>
          </a:endParaRPr>
        </a:p>
      </xdr:txBody>
    </xdr:sp>
    <xdr:clientData/>
  </xdr:twoCellAnchor>
  <xdr:twoCellAnchor>
    <xdr:from>
      <xdr:col>0</xdr:col>
      <xdr:colOff>528053</xdr:colOff>
      <xdr:row>9</xdr:row>
      <xdr:rowOff>173480</xdr:rowOff>
    </xdr:from>
    <xdr:to>
      <xdr:col>3</xdr:col>
      <xdr:colOff>152400</xdr:colOff>
      <xdr:row>13</xdr:row>
      <xdr:rowOff>83447</xdr:rowOff>
    </xdr:to>
    <xdr:sp>
      <xdr:nvSpPr>
        <xdr:cNvPr id="11" name="棱台 10">
          <a:hlinkClick xmlns:r="http://schemas.openxmlformats.org/officeDocument/2006/relationships" r:id="rId3"/>
        </xdr:cNvPr>
        <xdr:cNvSpPr/>
      </xdr:nvSpPr>
      <xdr:spPr>
        <a:xfrm>
          <a:off x="527685" y="2059305"/>
          <a:ext cx="1682115" cy="748030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预算设置</a:t>
          </a:r>
          <a:endParaRPr lang="zh-CN" altLang="en-US" sz="24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0</xdr:col>
      <xdr:colOff>536336</xdr:colOff>
      <xdr:row>16</xdr:row>
      <xdr:rowOff>99788</xdr:rowOff>
    </xdr:from>
    <xdr:to>
      <xdr:col>3</xdr:col>
      <xdr:colOff>165652</xdr:colOff>
      <xdr:row>20</xdr:row>
      <xdr:rowOff>41412</xdr:rowOff>
    </xdr:to>
    <xdr:sp>
      <xdr:nvSpPr>
        <xdr:cNvPr id="15" name="棱台 14"/>
        <xdr:cNvSpPr/>
      </xdr:nvSpPr>
      <xdr:spPr>
        <a:xfrm>
          <a:off x="535940" y="3452495"/>
          <a:ext cx="1686560" cy="779780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实时监测</a:t>
          </a:r>
          <a:endParaRPr lang="zh-CN" altLang="en-US" sz="24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4</xdr:col>
      <xdr:colOff>117237</xdr:colOff>
      <xdr:row>9</xdr:row>
      <xdr:rowOff>165197</xdr:rowOff>
    </xdr:from>
    <xdr:to>
      <xdr:col>6</xdr:col>
      <xdr:colOff>429040</xdr:colOff>
      <xdr:row>13</xdr:row>
      <xdr:rowOff>71620</xdr:rowOff>
    </xdr:to>
    <xdr:sp>
      <xdr:nvSpPr>
        <xdr:cNvPr id="16" name="棱台 15">
          <a:hlinkClick xmlns:r="http://schemas.openxmlformats.org/officeDocument/2006/relationships" r:id="rId4"/>
        </xdr:cNvPr>
        <xdr:cNvSpPr/>
      </xdr:nvSpPr>
      <xdr:spPr>
        <a:xfrm>
          <a:off x="2860040" y="2051050"/>
          <a:ext cx="1683385" cy="744220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支出记录</a:t>
          </a:r>
          <a:endParaRPr lang="zh-CN" altLang="en-US" sz="24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4</xdr:col>
      <xdr:colOff>150367</xdr:colOff>
      <xdr:row>16</xdr:row>
      <xdr:rowOff>99788</xdr:rowOff>
    </xdr:from>
    <xdr:to>
      <xdr:col>6</xdr:col>
      <xdr:colOff>462170</xdr:colOff>
      <xdr:row>20</xdr:row>
      <xdr:rowOff>32301</xdr:rowOff>
    </xdr:to>
    <xdr:sp>
      <xdr:nvSpPr>
        <xdr:cNvPr id="17" name="棱台 16"/>
        <xdr:cNvSpPr/>
      </xdr:nvSpPr>
      <xdr:spPr>
        <a:xfrm>
          <a:off x="2893060" y="3452495"/>
          <a:ext cx="1683385" cy="770255"/>
        </a:xfrm>
        <a:prstGeom prst="bevel">
          <a:avLst/>
        </a:prstGeom>
        <a:solidFill>
          <a:srgbClr val="3483C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zh-CN" altLang="en-US" sz="24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系统设置</a:t>
          </a:r>
          <a:endParaRPr lang="zh-CN" altLang="en-US" sz="240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4</xdr:row>
      <xdr:rowOff>0</xdr:rowOff>
    </xdr:from>
    <xdr:to>
      <xdr:col>6</xdr:col>
      <xdr:colOff>0</xdr:colOff>
      <xdr:row>13</xdr:row>
      <xdr:rowOff>0</xdr:rowOff>
    </xdr:to>
    <xdr:grpSp>
      <xdr:nvGrpSpPr>
        <xdr:cNvPr id="5" name="组合 4"/>
        <xdr:cNvGrpSpPr/>
      </xdr:nvGrpSpPr>
      <xdr:grpSpPr>
        <a:xfrm>
          <a:off x="5267325" y="1457325"/>
          <a:ext cx="4020185" cy="3429000"/>
          <a:chOff x="3781373" y="911744"/>
          <a:chExt cx="3467100" cy="2891716"/>
        </a:xfrm>
      </xdr:grpSpPr>
      <xdr:graphicFrame>
        <xdr:nvGraphicFramePr>
          <xdr:cNvPr id="2" name="图表 1"/>
          <xdr:cNvGraphicFramePr/>
        </xdr:nvGraphicFramePr>
        <xdr:xfrm>
          <a:off x="3781373" y="911744"/>
          <a:ext cx="3467100" cy="28917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>
        <xdr:nvCxnSpPr>
          <xdr:cNvPr id="4" name="直接连接符 3"/>
          <xdr:cNvCxnSpPr/>
        </xdr:nvCxnSpPr>
        <xdr:spPr>
          <a:xfrm>
            <a:off x="6229324" y="970024"/>
            <a:ext cx="0" cy="258280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H25"/>
  <sheetViews>
    <sheetView showGridLines="0" tabSelected="1" zoomScale="115" zoomScaleNormal="115" workbookViewId="0">
      <selection activeCell="J12" sqref="J12"/>
    </sheetView>
  </sheetViews>
  <sheetFormatPr defaultColWidth="9" defaultRowHeight="16.5" outlineLevelCol="7"/>
  <cols>
    <col min="1" max="16384" width="9" style="31"/>
  </cols>
  <sheetData>
    <row r="1" spans="1:8">
      <c r="A1" s="32"/>
      <c r="B1" s="32"/>
      <c r="C1" s="32"/>
      <c r="D1" s="32"/>
      <c r="E1" s="32"/>
      <c r="F1" s="32"/>
      <c r="G1" s="32"/>
      <c r="H1" s="32"/>
    </row>
    <row r="2" spans="1:8">
      <c r="A2" s="32"/>
      <c r="B2" s="32"/>
      <c r="C2" s="32"/>
      <c r="D2" s="32"/>
      <c r="E2" s="32"/>
      <c r="F2" s="32"/>
      <c r="G2" s="32"/>
      <c r="H2" s="32"/>
    </row>
    <row r="3" spans="1:8">
      <c r="A3" s="32"/>
      <c r="B3" s="32"/>
      <c r="C3" s="32"/>
      <c r="D3" s="32"/>
      <c r="E3" s="32"/>
      <c r="F3" s="32"/>
      <c r="G3" s="32"/>
      <c r="H3" s="32"/>
    </row>
    <row r="4" spans="1:8">
      <c r="A4" s="32"/>
      <c r="B4" s="32"/>
      <c r="C4" s="32"/>
      <c r="D4" s="32"/>
      <c r="E4" s="32"/>
      <c r="F4" s="32"/>
      <c r="G4" s="32"/>
      <c r="H4" s="32"/>
    </row>
    <row r="5" spans="1:8">
      <c r="A5" s="32"/>
      <c r="B5" s="32"/>
      <c r="C5" s="32"/>
      <c r="D5" s="32"/>
      <c r="E5" s="32"/>
      <c r="F5" s="32"/>
      <c r="G5" s="32"/>
      <c r="H5" s="32"/>
    </row>
    <row r="6" spans="1:8">
      <c r="A6" s="32"/>
      <c r="B6" s="32"/>
      <c r="C6" s="32"/>
      <c r="D6" s="32"/>
      <c r="E6" s="32"/>
      <c r="F6" s="32"/>
      <c r="G6" s="32"/>
      <c r="H6" s="32"/>
    </row>
    <row r="7" spans="1:8">
      <c r="A7" s="32"/>
      <c r="B7" s="32"/>
      <c r="C7" s="32"/>
      <c r="D7" s="32"/>
      <c r="E7" s="32"/>
      <c r="F7" s="32"/>
      <c r="G7" s="32"/>
      <c r="H7" s="32"/>
    </row>
    <row r="8" spans="1:8">
      <c r="A8" s="32"/>
      <c r="B8" s="32"/>
      <c r="C8" s="32"/>
      <c r="D8" s="32"/>
      <c r="E8" s="32"/>
      <c r="F8" s="32"/>
      <c r="G8" s="32"/>
      <c r="H8" s="32"/>
    </row>
    <row r="9" spans="1:8">
      <c r="A9" s="32"/>
      <c r="B9" s="32"/>
      <c r="C9" s="32"/>
      <c r="D9" s="32"/>
      <c r="E9" s="32"/>
      <c r="F9" s="32"/>
      <c r="G9" s="32"/>
      <c r="H9" s="32"/>
    </row>
    <row r="10" spans="1:8">
      <c r="A10" s="32"/>
      <c r="B10" s="32"/>
      <c r="C10" s="32"/>
      <c r="D10" s="32"/>
      <c r="E10" s="32"/>
      <c r="F10" s="32"/>
      <c r="G10" s="32"/>
      <c r="H10" s="32"/>
    </row>
    <row r="11" spans="1:8">
      <c r="A11" s="32"/>
      <c r="B11" s="32"/>
      <c r="C11" s="32"/>
      <c r="D11" s="32"/>
      <c r="E11" s="32"/>
      <c r="F11" s="32"/>
      <c r="G11" s="32"/>
      <c r="H11" s="32"/>
    </row>
    <row r="12" spans="1:8">
      <c r="A12" s="32"/>
      <c r="B12" s="32"/>
      <c r="C12" s="32"/>
      <c r="D12" s="32"/>
      <c r="E12" s="32"/>
      <c r="F12" s="32"/>
      <c r="G12" s="32"/>
      <c r="H12" s="32"/>
    </row>
    <row r="13" spans="1:8">
      <c r="A13" s="32"/>
      <c r="B13" s="32"/>
      <c r="C13" s="32"/>
      <c r="D13" s="32"/>
      <c r="E13" s="32"/>
      <c r="F13" s="32"/>
      <c r="G13" s="32"/>
      <c r="H13" s="32"/>
    </row>
    <row r="14" spans="1:8">
      <c r="A14" s="32"/>
      <c r="B14" s="32"/>
      <c r="C14" s="32"/>
      <c r="D14" s="32"/>
      <c r="E14" s="32"/>
      <c r="F14" s="32"/>
      <c r="G14" s="32"/>
      <c r="H14" s="32"/>
    </row>
    <row r="15" spans="1:8">
      <c r="A15" s="32"/>
      <c r="B15" s="32"/>
      <c r="C15" s="32"/>
      <c r="D15" s="32"/>
      <c r="E15" s="32"/>
      <c r="F15" s="32"/>
      <c r="G15" s="32"/>
      <c r="H15" s="32"/>
    </row>
    <row r="16" spans="1:8">
      <c r="A16" s="32"/>
      <c r="B16" s="32"/>
      <c r="C16" s="32"/>
      <c r="D16" s="32"/>
      <c r="E16" s="32"/>
      <c r="F16" s="32"/>
      <c r="G16" s="32"/>
      <c r="H16" s="32"/>
    </row>
    <row r="17" spans="1:8">
      <c r="A17" s="32"/>
      <c r="B17" s="32"/>
      <c r="C17" s="32"/>
      <c r="D17" s="32"/>
      <c r="E17" s="32"/>
      <c r="F17" s="32"/>
      <c r="G17" s="32"/>
      <c r="H17" s="32"/>
    </row>
    <row r="18" spans="1:8">
      <c r="A18" s="32"/>
      <c r="B18" s="32"/>
      <c r="C18" s="32"/>
      <c r="D18" s="32"/>
      <c r="E18" s="32"/>
      <c r="F18" s="32"/>
      <c r="G18" s="32"/>
      <c r="H18" s="32"/>
    </row>
    <row r="19" spans="1:8">
      <c r="A19" s="32"/>
      <c r="B19" s="32"/>
      <c r="C19" s="32"/>
      <c r="D19" s="32"/>
      <c r="E19" s="32"/>
      <c r="F19" s="32"/>
      <c r="G19" s="32"/>
      <c r="H19" s="32"/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32"/>
      <c r="B21" s="32"/>
      <c r="C21" s="32"/>
      <c r="D21" s="32"/>
      <c r="E21" s="32"/>
      <c r="F21" s="32"/>
      <c r="G21" s="32"/>
      <c r="H21" s="32"/>
    </row>
    <row r="22" spans="1:8">
      <c r="A22" s="32"/>
      <c r="B22" s="32"/>
      <c r="C22" s="32"/>
      <c r="D22" s="32"/>
      <c r="E22" s="32"/>
      <c r="F22" s="32"/>
      <c r="G22" s="32"/>
      <c r="H22" s="32"/>
    </row>
    <row r="23" spans="1:8">
      <c r="A23" s="32"/>
      <c r="B23" s="32"/>
      <c r="C23" s="32"/>
      <c r="D23" s="32"/>
      <c r="E23" s="32"/>
      <c r="F23" s="32"/>
      <c r="G23" s="32"/>
      <c r="H23" s="32"/>
    </row>
    <row r="24" spans="1:8">
      <c r="A24" s="32"/>
      <c r="B24" s="32"/>
      <c r="C24" s="32"/>
      <c r="D24" s="32"/>
      <c r="E24" s="32"/>
      <c r="F24" s="32"/>
      <c r="G24" s="32"/>
      <c r="H24" s="32"/>
    </row>
    <row r="25" spans="1:8">
      <c r="A25" s="32"/>
      <c r="B25" s="32"/>
      <c r="C25" s="32"/>
      <c r="D25" s="32"/>
      <c r="E25" s="32"/>
      <c r="F25" s="32"/>
      <c r="G25" s="32"/>
      <c r="H25" s="32"/>
    </row>
  </sheetData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D14"/>
  <sheetViews>
    <sheetView showGridLines="0" workbookViewId="0">
      <selection activeCell="A1" sqref="A1:D1"/>
    </sheetView>
  </sheetViews>
  <sheetFormatPr defaultColWidth="9" defaultRowHeight="16.5" outlineLevelCol="3"/>
  <cols>
    <col min="1" max="4" width="26.3833333333333" style="1" customWidth="1"/>
    <col min="5" max="16384" width="9" style="1"/>
  </cols>
  <sheetData>
    <row r="1" ht="38.25" customHeight="1" spans="1:4">
      <c r="A1" s="30" t="s">
        <v>0</v>
      </c>
      <c r="B1" s="30"/>
      <c r="C1" s="30"/>
      <c r="D1" s="30"/>
    </row>
    <row r="2" s="5" customFormat="1" ht="29.25" customHeight="1" spans="1:4">
      <c r="A2" s="7" t="s">
        <v>1</v>
      </c>
      <c r="B2" s="8" t="s">
        <v>2</v>
      </c>
      <c r="C2" s="9" t="s">
        <v>3</v>
      </c>
      <c r="D2" s="10" t="s">
        <v>4</v>
      </c>
    </row>
    <row r="3" ht="29.25" customHeight="1" spans="1:4">
      <c r="A3" s="11" t="s">
        <v>5</v>
      </c>
      <c r="B3" s="11"/>
      <c r="C3" s="11"/>
      <c r="D3" s="11"/>
    </row>
    <row r="4" ht="29.25" customHeight="1" spans="1:4">
      <c r="A4" s="12" t="s">
        <v>6</v>
      </c>
      <c r="B4" s="12" t="s">
        <v>7</v>
      </c>
      <c r="C4" s="12" t="s">
        <v>8</v>
      </c>
      <c r="D4" s="12"/>
    </row>
    <row r="5" ht="29.25" customHeight="1" spans="1:4">
      <c r="A5" s="13" t="s">
        <v>9</v>
      </c>
      <c r="B5" s="13">
        <v>1000</v>
      </c>
      <c r="C5" s="13" t="s">
        <v>10</v>
      </c>
      <c r="D5" s="13"/>
    </row>
    <row r="6" ht="29.25" customHeight="1" spans="1:4">
      <c r="A6" s="16" t="s">
        <v>11</v>
      </c>
      <c r="B6" s="16">
        <v>10000</v>
      </c>
      <c r="C6" s="16" t="s">
        <v>12</v>
      </c>
      <c r="D6" s="16"/>
    </row>
    <row r="7" ht="29.25" customHeight="1" spans="1:4">
      <c r="A7" s="13" t="s">
        <v>13</v>
      </c>
      <c r="B7" s="13">
        <v>50000</v>
      </c>
      <c r="C7" s="13" t="s">
        <v>14</v>
      </c>
      <c r="D7" s="13"/>
    </row>
    <row r="8" ht="29.25" customHeight="1" spans="1:4">
      <c r="A8" s="16" t="s">
        <v>15</v>
      </c>
      <c r="B8" s="16">
        <v>150000</v>
      </c>
      <c r="C8" s="16" t="s">
        <v>16</v>
      </c>
      <c r="D8" s="16"/>
    </row>
    <row r="9" ht="29.25" customHeight="1" spans="1:4">
      <c r="A9" s="13" t="s">
        <v>17</v>
      </c>
      <c r="B9" s="13">
        <v>2000</v>
      </c>
      <c r="C9" s="13" t="s">
        <v>18</v>
      </c>
      <c r="D9" s="13"/>
    </row>
    <row r="10" ht="29.25" customHeight="1" spans="1:4">
      <c r="A10" s="16" t="s">
        <v>19</v>
      </c>
      <c r="B10" s="16">
        <v>3000</v>
      </c>
      <c r="C10" s="16" t="s">
        <v>20</v>
      </c>
      <c r="D10" s="16"/>
    </row>
    <row r="11" ht="29.25" customHeight="1" spans="1:4">
      <c r="A11" s="13" t="s">
        <v>21</v>
      </c>
      <c r="B11" s="13">
        <v>800</v>
      </c>
      <c r="C11" s="13" t="s">
        <v>22</v>
      </c>
      <c r="D11" s="13"/>
    </row>
    <row r="12" ht="29.25" customHeight="1" spans="1:4">
      <c r="A12" s="16" t="s">
        <v>23</v>
      </c>
      <c r="B12" s="16">
        <v>500</v>
      </c>
      <c r="C12" s="16" t="s">
        <v>24</v>
      </c>
      <c r="D12" s="16"/>
    </row>
    <row r="13" ht="29.25" customHeight="1" spans="1:4">
      <c r="A13" s="13"/>
      <c r="B13" s="13"/>
      <c r="C13" s="13"/>
      <c r="D13" s="13"/>
    </row>
    <row r="14" ht="26.25" customHeight="1" spans="1:4">
      <c r="A14" s="16"/>
      <c r="B14" s="16"/>
      <c r="C14" s="16"/>
      <c r="D14" s="16"/>
    </row>
  </sheetData>
  <mergeCells count="13">
    <mergeCell ref="A1:D1"/>
    <mergeCell ref="A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1">
    <dataValidation type="list" allowBlank="1" showInputMessage="1" showErrorMessage="1" sqref="A5:A14">
      <formula1>系统设置!$A$3:$A$12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D17"/>
  <sheetViews>
    <sheetView showGridLines="0" workbookViewId="0">
      <selection activeCell="A1" sqref="A1:D1"/>
    </sheetView>
  </sheetViews>
  <sheetFormatPr defaultColWidth="9" defaultRowHeight="16.5" outlineLevelCol="3"/>
  <cols>
    <col min="1" max="4" width="29.1333333333333" style="1" customWidth="1"/>
    <col min="5" max="16384" width="9" style="1"/>
  </cols>
  <sheetData>
    <row r="1" ht="47.25" customHeight="1" spans="1:4">
      <c r="A1" s="19" t="s">
        <v>25</v>
      </c>
      <c r="B1" s="19"/>
      <c r="C1" s="19"/>
      <c r="D1" s="19"/>
    </row>
    <row r="2" s="5" customFormat="1" ht="24.75" customHeight="1" spans="1:4">
      <c r="A2" s="20" t="s">
        <v>1</v>
      </c>
      <c r="B2" s="21" t="s">
        <v>2</v>
      </c>
      <c r="C2" s="22" t="s">
        <v>3</v>
      </c>
      <c r="D2" s="23" t="s">
        <v>26</v>
      </c>
    </row>
    <row r="3" ht="24.75" customHeight="1" spans="1:4">
      <c r="A3" s="24" t="s">
        <v>27</v>
      </c>
      <c r="B3" s="24"/>
      <c r="C3" s="24"/>
      <c r="D3" s="24"/>
    </row>
    <row r="4" ht="24.75" customHeight="1" spans="1:4">
      <c r="A4" s="25" t="s">
        <v>28</v>
      </c>
      <c r="B4" s="25" t="s">
        <v>28</v>
      </c>
      <c r="C4" s="25" t="s">
        <v>29</v>
      </c>
      <c r="D4" s="25" t="s">
        <v>30</v>
      </c>
    </row>
    <row r="5" ht="24.75" customHeight="1" spans="1:4">
      <c r="A5" s="26" t="s">
        <v>9</v>
      </c>
      <c r="B5" s="27">
        <v>43831</v>
      </c>
      <c r="C5" s="26">
        <v>50</v>
      </c>
      <c r="D5" s="26" t="s">
        <v>31</v>
      </c>
    </row>
    <row r="6" ht="24.75" customHeight="1" spans="1:4">
      <c r="A6" s="28" t="s">
        <v>21</v>
      </c>
      <c r="B6" s="29">
        <v>43832</v>
      </c>
      <c r="C6" s="28">
        <v>500</v>
      </c>
      <c r="D6" s="28" t="s">
        <v>32</v>
      </c>
    </row>
    <row r="7" ht="24.75" customHeight="1" spans="1:4">
      <c r="A7" s="26" t="s">
        <v>11</v>
      </c>
      <c r="B7" s="27">
        <v>43833</v>
      </c>
      <c r="C7" s="26">
        <v>500</v>
      </c>
      <c r="D7" s="26" t="s">
        <v>33</v>
      </c>
    </row>
    <row r="8" ht="24.75" customHeight="1" spans="1:4">
      <c r="A8" s="28" t="s">
        <v>13</v>
      </c>
      <c r="B8" s="29">
        <v>43834</v>
      </c>
      <c r="C8" s="28">
        <v>2000</v>
      </c>
      <c r="D8" s="28" t="s">
        <v>34</v>
      </c>
    </row>
    <row r="9" ht="24.75" customHeight="1" spans="1:4">
      <c r="A9" s="26" t="s">
        <v>9</v>
      </c>
      <c r="B9" s="27">
        <v>43835</v>
      </c>
      <c r="C9" s="26">
        <v>100</v>
      </c>
      <c r="D9" s="26" t="s">
        <v>35</v>
      </c>
    </row>
    <row r="10" ht="24.75" customHeight="1" spans="1:4">
      <c r="A10" s="28" t="s">
        <v>17</v>
      </c>
      <c r="B10" s="29">
        <v>43836</v>
      </c>
      <c r="C10" s="28">
        <v>2200</v>
      </c>
      <c r="D10" s="28" t="s">
        <v>36</v>
      </c>
    </row>
    <row r="11" ht="24.75" customHeight="1" spans="1:4">
      <c r="A11" s="26" t="s">
        <v>19</v>
      </c>
      <c r="B11" s="27">
        <v>43837</v>
      </c>
      <c r="C11" s="26">
        <v>2500</v>
      </c>
      <c r="D11" s="26" t="s">
        <v>37</v>
      </c>
    </row>
    <row r="12" ht="24.75" customHeight="1" spans="1:4">
      <c r="A12" s="28" t="s">
        <v>9</v>
      </c>
      <c r="B12" s="29">
        <v>43838</v>
      </c>
      <c r="C12" s="28">
        <v>200</v>
      </c>
      <c r="D12" s="28" t="s">
        <v>38</v>
      </c>
    </row>
    <row r="13" ht="24.75" customHeight="1" spans="1:4">
      <c r="A13" s="26" t="s">
        <v>9</v>
      </c>
      <c r="B13" s="27">
        <v>43839</v>
      </c>
      <c r="C13" s="26">
        <v>30</v>
      </c>
      <c r="D13" s="26" t="s">
        <v>38</v>
      </c>
    </row>
    <row r="14" ht="24.75" customHeight="1" spans="1:4">
      <c r="A14" s="28" t="s">
        <v>9</v>
      </c>
      <c r="B14" s="29">
        <v>43840</v>
      </c>
      <c r="C14" s="28">
        <v>50</v>
      </c>
      <c r="D14" s="28" t="s">
        <v>38</v>
      </c>
    </row>
    <row r="15" ht="24.75" customHeight="1" spans="1:4">
      <c r="A15" s="26" t="s">
        <v>15</v>
      </c>
      <c r="B15" s="27">
        <v>43841</v>
      </c>
      <c r="C15" s="26">
        <v>140000</v>
      </c>
      <c r="D15" s="26" t="s">
        <v>39</v>
      </c>
    </row>
    <row r="16" ht="24.75" customHeight="1" spans="1:4">
      <c r="A16" s="28"/>
      <c r="B16" s="29"/>
      <c r="C16" s="28"/>
      <c r="D16" s="28"/>
    </row>
    <row r="17" ht="24.75" customHeight="1" spans="1:4">
      <c r="A17" s="26"/>
      <c r="B17" s="27"/>
      <c r="C17" s="26"/>
      <c r="D17" s="26"/>
    </row>
  </sheetData>
  <mergeCells count="2">
    <mergeCell ref="A1:D1"/>
    <mergeCell ref="A3:D3"/>
  </mergeCells>
  <dataValidations count="1">
    <dataValidation type="list" allowBlank="1" showInputMessage="1" showErrorMessage="1" sqref="A5:A17">
      <formula1>系统设置!$A$3:$A$12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F13"/>
  <sheetViews>
    <sheetView showGridLines="0" workbookViewId="0">
      <selection activeCell="C15" sqref="C15"/>
    </sheetView>
  </sheetViews>
  <sheetFormatPr defaultColWidth="9" defaultRowHeight="16.5" outlineLevelCol="5"/>
  <cols>
    <col min="1" max="4" width="17.25" style="1" customWidth="1"/>
    <col min="5" max="5" width="20.75" style="1" customWidth="1"/>
    <col min="6" max="6" width="32.1333333333333" style="1" customWidth="1"/>
    <col min="7" max="16384" width="9" style="1"/>
  </cols>
  <sheetData>
    <row r="1" ht="32.25" customHeight="1" spans="1:6">
      <c r="A1" s="6" t="s">
        <v>40</v>
      </c>
      <c r="B1" s="6"/>
      <c r="C1" s="6"/>
      <c r="D1" s="6"/>
      <c r="E1" s="6"/>
      <c r="F1" s="6"/>
    </row>
    <row r="2" s="5" customFormat="1" ht="22.5" customHeight="1" spans="1:6">
      <c r="A2" s="7" t="s">
        <v>1</v>
      </c>
      <c r="B2" s="8" t="s">
        <v>2</v>
      </c>
      <c r="C2" s="8"/>
      <c r="D2" s="9" t="s">
        <v>3</v>
      </c>
      <c r="E2" s="8" t="s">
        <v>4</v>
      </c>
      <c r="F2" s="10"/>
    </row>
    <row r="3" ht="30" customHeight="1" spans="1:6">
      <c r="A3" s="11" t="s">
        <v>5</v>
      </c>
      <c r="B3" s="11"/>
      <c r="C3" s="11"/>
      <c r="D3" s="11"/>
      <c r="E3" s="11"/>
      <c r="F3" s="11"/>
    </row>
    <row r="4" ht="30" customHeight="1" spans="1:6">
      <c r="A4" s="12" t="s">
        <v>6</v>
      </c>
      <c r="B4" s="12" t="s">
        <v>7</v>
      </c>
      <c r="C4" s="12" t="s">
        <v>41</v>
      </c>
      <c r="D4" s="12" t="s">
        <v>42</v>
      </c>
      <c r="E4" s="12" t="s">
        <v>43</v>
      </c>
      <c r="F4" s="12"/>
    </row>
    <row r="5" ht="30" customHeight="1" spans="1:6">
      <c r="A5" s="13" t="s">
        <v>9</v>
      </c>
      <c r="B5" s="13">
        <f>VLOOKUP(A5,预算设置!A:D,2,0)</f>
        <v>1000</v>
      </c>
      <c r="C5" s="13">
        <f>SUMIF(支出记录!A:A,实时监测!A5,支出记录!C:C)</f>
        <v>430</v>
      </c>
      <c r="D5" s="14">
        <f>B5-C5</f>
        <v>570</v>
      </c>
      <c r="E5" s="15">
        <f t="shared" ref="E5:E12" si="0">C5/B5</f>
        <v>0.43</v>
      </c>
      <c r="F5" s="11"/>
    </row>
    <row r="6" ht="30" customHeight="1" spans="1:6">
      <c r="A6" s="16" t="s">
        <v>11</v>
      </c>
      <c r="B6" s="16">
        <f>VLOOKUP(A6,预算设置!A:D,2,0)</f>
        <v>10000</v>
      </c>
      <c r="C6" s="16">
        <f>SUMIF(支出记录!A:A,实时监测!A6,支出记录!C:C)</f>
        <v>500</v>
      </c>
      <c r="D6" s="17">
        <f t="shared" ref="D6:D12" si="1">B6-C6</f>
        <v>9500</v>
      </c>
      <c r="E6" s="15">
        <f t="shared" si="0"/>
        <v>0.05</v>
      </c>
      <c r="F6" s="11"/>
    </row>
    <row r="7" ht="30" customHeight="1" spans="1:6">
      <c r="A7" s="13" t="s">
        <v>13</v>
      </c>
      <c r="B7" s="13">
        <f>VLOOKUP(A7,预算设置!A:D,2,0)</f>
        <v>50000</v>
      </c>
      <c r="C7" s="13">
        <f>SUMIF(支出记录!A:A,实时监测!A7,支出记录!C:C)</f>
        <v>2000</v>
      </c>
      <c r="D7" s="14">
        <f t="shared" si="1"/>
        <v>48000</v>
      </c>
      <c r="E7" s="15">
        <f t="shared" si="0"/>
        <v>0.04</v>
      </c>
      <c r="F7" s="11"/>
    </row>
    <row r="8" ht="30" customHeight="1" spans="1:6">
      <c r="A8" s="16" t="s">
        <v>15</v>
      </c>
      <c r="B8" s="16">
        <f>VLOOKUP(A8,预算设置!A:D,2,0)</f>
        <v>150000</v>
      </c>
      <c r="C8" s="16">
        <f>SUMIF(支出记录!A:A,实时监测!A8,支出记录!C:C)</f>
        <v>140000</v>
      </c>
      <c r="D8" s="17">
        <f t="shared" si="1"/>
        <v>10000</v>
      </c>
      <c r="E8" s="15">
        <f t="shared" si="0"/>
        <v>0.933333333333333</v>
      </c>
      <c r="F8" s="11"/>
    </row>
    <row r="9" ht="30" customHeight="1" spans="1:6">
      <c r="A9" s="13" t="s">
        <v>17</v>
      </c>
      <c r="B9" s="13">
        <f>VLOOKUP(A9,预算设置!A:D,2,0)</f>
        <v>2000</v>
      </c>
      <c r="C9" s="13">
        <f>SUMIF(支出记录!A:A,实时监测!A9,支出记录!C:C)</f>
        <v>2200</v>
      </c>
      <c r="D9" s="14">
        <f t="shared" si="1"/>
        <v>-200</v>
      </c>
      <c r="E9" s="15">
        <f t="shared" si="0"/>
        <v>1.1</v>
      </c>
      <c r="F9" s="11"/>
    </row>
    <row r="10" ht="30" customHeight="1" spans="1:6">
      <c r="A10" s="16" t="s">
        <v>19</v>
      </c>
      <c r="B10" s="16">
        <f>VLOOKUP(A10,预算设置!A:D,2,0)</f>
        <v>3000</v>
      </c>
      <c r="C10" s="16">
        <f>SUMIF(支出记录!A:A,实时监测!A10,支出记录!C:C)</f>
        <v>2500</v>
      </c>
      <c r="D10" s="17">
        <f t="shared" si="1"/>
        <v>500</v>
      </c>
      <c r="E10" s="15">
        <f t="shared" si="0"/>
        <v>0.833333333333333</v>
      </c>
      <c r="F10" s="11"/>
    </row>
    <row r="11" ht="30" customHeight="1" spans="1:6">
      <c r="A11" s="13" t="s">
        <v>21</v>
      </c>
      <c r="B11" s="13">
        <f>VLOOKUP(A11,预算设置!A:D,2,0)</f>
        <v>800</v>
      </c>
      <c r="C11" s="13">
        <f>SUMIF(支出记录!A:A,实时监测!A11,支出记录!C:C)</f>
        <v>500</v>
      </c>
      <c r="D11" s="14">
        <f t="shared" si="1"/>
        <v>300</v>
      </c>
      <c r="E11" s="15">
        <f t="shared" si="0"/>
        <v>0.625</v>
      </c>
      <c r="F11" s="11"/>
    </row>
    <row r="12" ht="30" customHeight="1" spans="1:6">
      <c r="A12" s="16" t="s">
        <v>23</v>
      </c>
      <c r="B12" s="16">
        <f>VLOOKUP(A12,预算设置!A:D,2,0)</f>
        <v>500</v>
      </c>
      <c r="C12" s="16">
        <f>SUMIF(支出记录!A:A,实时监测!A12,支出记录!C:C)</f>
        <v>0</v>
      </c>
      <c r="D12" s="17">
        <f t="shared" si="1"/>
        <v>500</v>
      </c>
      <c r="E12" s="15">
        <f t="shared" si="0"/>
        <v>0</v>
      </c>
      <c r="F12" s="11"/>
    </row>
    <row r="13" ht="30" customHeight="1" spans="1:6">
      <c r="A13" s="13"/>
      <c r="B13" s="13"/>
      <c r="C13" s="13"/>
      <c r="D13" s="14"/>
      <c r="E13" s="18"/>
      <c r="F13" s="11"/>
    </row>
  </sheetData>
  <mergeCells count="5">
    <mergeCell ref="A1:F1"/>
    <mergeCell ref="B2:C2"/>
    <mergeCell ref="E2:F2"/>
    <mergeCell ref="A3:F3"/>
    <mergeCell ref="E4:F4"/>
  </mergeCells>
  <dataValidations count="1">
    <dataValidation type="list" allowBlank="1" showInputMessage="1" showErrorMessage="1" sqref="A5:A13">
      <formula1>系统设置!$A$3:$A$12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49977111117893"/>
  </sheetPr>
  <dimension ref="A1:A12"/>
  <sheetViews>
    <sheetView showGridLines="0" workbookViewId="0">
      <selection activeCell="E19" sqref="E19"/>
    </sheetView>
  </sheetViews>
  <sheetFormatPr defaultColWidth="9" defaultRowHeight="16.5"/>
  <cols>
    <col min="1" max="1" width="27.3833333333333" style="1" customWidth="1"/>
    <col min="2" max="16384" width="9" style="1"/>
  </cols>
  <sheetData>
    <row r="1" ht="26.1" customHeight="1" spans="1:1">
      <c r="A1" s="2" t="s">
        <v>44</v>
      </c>
    </row>
    <row r="2" ht="24" customHeight="1" spans="1:1">
      <c r="A2" s="3" t="s">
        <v>6</v>
      </c>
    </row>
    <row r="3" ht="24" customHeight="1" spans="1:1">
      <c r="A3" s="4" t="s">
        <v>9</v>
      </c>
    </row>
    <row r="4" ht="24" customHeight="1" spans="1:1">
      <c r="A4" s="4" t="s">
        <v>11</v>
      </c>
    </row>
    <row r="5" ht="24" customHeight="1" spans="1:1">
      <c r="A5" s="4" t="s">
        <v>13</v>
      </c>
    </row>
    <row r="6" ht="24" customHeight="1" spans="1:1">
      <c r="A6" s="4" t="s">
        <v>15</v>
      </c>
    </row>
    <row r="7" ht="24" customHeight="1" spans="1:1">
      <c r="A7" s="4" t="s">
        <v>17</v>
      </c>
    </row>
    <row r="8" ht="24" customHeight="1" spans="1:1">
      <c r="A8" s="4" t="s">
        <v>19</v>
      </c>
    </row>
    <row r="9" ht="24" customHeight="1" spans="1:1">
      <c r="A9" s="4" t="s">
        <v>21</v>
      </c>
    </row>
    <row r="10" ht="24" customHeight="1" spans="1:1">
      <c r="A10" s="4" t="s">
        <v>23</v>
      </c>
    </row>
    <row r="11" ht="24" customHeight="1" spans="1:1">
      <c r="A11" s="4"/>
    </row>
    <row r="12" ht="24" customHeight="1" spans="1:1">
      <c r="A12" s="4" t="s">
        <v>45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小Q办公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预算设置</vt:lpstr>
      <vt:lpstr>支出记录</vt:lpstr>
      <vt:lpstr>实时监测</vt:lpstr>
      <vt:lpstr>系统设置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况善军</dc:creator>
  <cp:lastModifiedBy>拖鞋</cp:lastModifiedBy>
  <dcterms:created xsi:type="dcterms:W3CDTF">2019-11-28T08:58:00Z</dcterms:created>
  <cp:lastPrinted>2020-03-03T12:26:00Z</cp:lastPrinted>
  <dcterms:modified xsi:type="dcterms:W3CDTF">2020-03-27T16:36:53Z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