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<sst xmlns="http://schemas.openxmlformats.org/spreadsheetml/2006/main" count="47" uniqueCount="32">
  <si>
    <t>薪酬工资表</t>
  </si>
  <si>
    <t>姓名</t>
  </si>
  <si>
    <t>部门</t>
  </si>
  <si>
    <t>岗位</t>
  </si>
  <si>
    <t>月底薪</t>
  </si>
  <si>
    <t>加班费</t>
  </si>
  <si>
    <t>全勤</t>
  </si>
  <si>
    <t>补贴</t>
  </si>
  <si>
    <t>奖金</t>
  </si>
  <si>
    <t>请假扣款</t>
  </si>
  <si>
    <t>其它扣款</t>
  </si>
  <si>
    <t>应发部分</t>
  </si>
  <si>
    <t>应扣部分</t>
  </si>
  <si>
    <t>个税</t>
  </si>
  <si>
    <t>实发工资</t>
  </si>
  <si>
    <t>姓名4</t>
  </si>
  <si>
    <t>序号</t>
  </si>
  <si>
    <t>应出勤</t>
  </si>
  <si>
    <t>加项部分</t>
  </si>
  <si>
    <t>减项部分</t>
  </si>
  <si>
    <t>统计部分</t>
  </si>
  <si>
    <t>崔始源</t>
  </si>
  <si>
    <t>天数</t>
  </si>
  <si>
    <t>姓名1</t>
  </si>
  <si>
    <t>部门1</t>
  </si>
  <si>
    <t>姓名2</t>
  </si>
  <si>
    <t>部门2</t>
  </si>
  <si>
    <t>姓名3</t>
  </si>
  <si>
    <t>部门3</t>
  </si>
  <si>
    <t>部门4</t>
  </si>
  <si>
    <t>姓名5</t>
  </si>
  <si>
    <t>部门5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</si>
</sst>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&quot;￥&quot;* #,##0_-;\-&quot;￥&quot;* #,##0_-;_-&quot;￥&quot;* &quot;-&quot;_-;_-@_-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0"/>
      <name val="宋体"/>
      <charset val="134"/>
      <scheme val="minor"/>
    </font>
    <font>
      <sz val="20"/>
      <color theme="1"/>
      <name val="楷体_GB2312"/>
      <charset val="134"/>
    </font>
    <font>
      <b/>
      <sz val="14"/>
      <color theme="1"/>
      <name val="宋体"/>
      <charset val="134"/>
      <scheme val="minor"/>
    </font>
    <font>
      <b/>
      <sz val="11"/>
      <color rgb="FF4B7372"/>
      <name val="楷体_GB2312"/>
      <charset val="134"/>
    </font>
    <font>
      <b/>
      <sz val="12"/>
      <color rgb="FF4B7372"/>
      <name val="宋体"/>
      <charset val="134"/>
    </font>
    <font>
      <b/>
      <sz val="12"/>
      <color theme="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2A4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rgb="FF72A4A3"/>
      </left>
      <right style="thin">
        <color rgb="FF72A4A3"/>
      </right>
      <top style="thin">
        <color rgb="FF72A4A3"/>
      </top>
      <bottom style="thin">
        <color rgb="FF72A4A3"/>
      </bottom>
      <diagonal/>
    </border>
    <border>
      <left style="thin">
        <color theme="0" tint="-0.35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 tint="-0.35"/>
      </left>
      <right style="thin">
        <color theme="0"/>
      </right>
      <top style="thin">
        <color theme="0"/>
      </top>
      <bottom style="hair">
        <color theme="0" tint="-0.3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theme="0" tint="-0.35"/>
      </bottom>
      <diagonal/>
    </border>
    <border>
      <left style="thin">
        <color theme="0" tint="-0.35"/>
      </left>
      <right style="hair">
        <color theme="0" tint="-0.35"/>
      </right>
      <top style="hair">
        <color theme="0" tint="-0.35"/>
      </top>
      <bottom style="hair">
        <color theme="0" tint="-0.35"/>
      </bottom>
      <diagonal/>
    </border>
    <border>
      <left style="hair">
        <color theme="0" tint="-0.35"/>
      </left>
      <right style="hair">
        <color theme="0" tint="-0.35"/>
      </right>
      <top style="hair">
        <color theme="0" tint="-0.35"/>
      </top>
      <bottom style="hair">
        <color theme="0" tint="-0.35"/>
      </bottom>
      <diagonal/>
    </border>
    <border>
      <left style="thin">
        <color theme="0" tint="-0.35"/>
      </left>
      <right style="hair">
        <color theme="0" tint="-0.35"/>
      </right>
      <top style="hair">
        <color theme="0" tint="-0.35"/>
      </top>
      <bottom style="thin">
        <color theme="0" tint="-0.35"/>
      </bottom>
      <diagonal/>
    </border>
    <border>
      <left style="hair">
        <color theme="0" tint="-0.35"/>
      </left>
      <right style="hair">
        <color theme="0" tint="-0.35"/>
      </right>
      <top style="hair">
        <color theme="0" tint="-0.35"/>
      </top>
      <bottom style="thin">
        <color theme="0" tint="-0.35"/>
      </bottom>
      <diagonal/>
    </border>
    <border>
      <left style="thin">
        <color theme="0"/>
      </left>
      <right style="thin">
        <color theme="0" tint="-0.35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 tint="-0.35"/>
      </right>
      <top style="thin">
        <color theme="0"/>
      </top>
      <bottom style="hair">
        <color theme="0" tint="-0.35"/>
      </bottom>
      <diagonal/>
    </border>
    <border>
      <left style="hair">
        <color theme="0" tint="-0.35"/>
      </left>
      <right style="thin">
        <color theme="0" tint="-0.35"/>
      </right>
      <top style="hair">
        <color theme="0" tint="-0.35"/>
      </top>
      <bottom style="hair">
        <color theme="0" tint="-0.35"/>
      </bottom>
      <diagonal/>
    </border>
    <border>
      <left style="hair">
        <color theme="0" tint="-0.35"/>
      </left>
      <right style="thin">
        <color theme="0" tint="-0.35"/>
      </right>
      <top style="hair">
        <color theme="0" tint="-0.35"/>
      </top>
      <bottom style="thin">
        <color theme="0" tint="-0.3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24" fillId="7" borderId="16" applyNumberFormat="0" applyAlignment="0" applyProtection="0">
      <alignment vertical="center"/>
    </xf>
    <xf numFmtId="0" fontId="26" fillId="27" borderId="19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8" fillId="3" borderId="1" xfId="50" applyNumberFormat="1" applyFont="1" applyFill="1" applyBorder="1" applyAlignment="1" applyProtection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14" applyNumberFormat="1" applyFont="1" applyFill="1" applyBorder="1" applyAlignment="1" applyProtection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9" fillId="2" borderId="5" xfId="50" applyNumberFormat="1" applyFont="1" applyFill="1" applyBorder="1" applyAlignment="1" applyProtection="1">
      <alignment horizontal="center" vertical="center"/>
    </xf>
    <xf numFmtId="0" fontId="10" fillId="3" borderId="6" xfId="0" applyNumberFormat="1" applyFont="1" applyFill="1" applyBorder="1" applyAlignment="1">
      <alignment horizontal="center" vertical="center"/>
    </xf>
    <xf numFmtId="0" fontId="10" fillId="3" borderId="7" xfId="0" applyNumberFormat="1" applyFont="1" applyFill="1" applyBorder="1" applyAlignment="1">
      <alignment horizontal="center" vertical="center"/>
    </xf>
    <xf numFmtId="0" fontId="10" fillId="3" borderId="7" xfId="50" applyNumberFormat="1" applyFill="1" applyBorder="1" applyAlignment="1" applyProtection="1">
      <alignment horizontal="center" vertical="center"/>
      <protection locked="0"/>
    </xf>
    <xf numFmtId="0" fontId="10" fillId="3" borderId="8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9" xfId="50" applyNumberFormat="1" applyFill="1" applyBorder="1" applyAlignment="1" applyProtection="1">
      <alignment horizontal="center" vertical="center"/>
      <protection locked="0"/>
    </xf>
    <xf numFmtId="0" fontId="8" fillId="3" borderId="1" xfId="50" applyNumberFormat="1" applyFont="1" applyFill="1" applyBorder="1" applyAlignment="1" applyProtection="1">
      <alignment horizontal="center" vertical="center"/>
      <protection locked="0"/>
    </xf>
    <xf numFmtId="0" fontId="9" fillId="2" borderId="3" xfId="50" applyNumberFormat="1" applyFont="1" applyFill="1" applyBorder="1" applyAlignment="1" applyProtection="1">
      <alignment horizontal="center" vertical="center"/>
    </xf>
    <xf numFmtId="0" fontId="9" fillId="2" borderId="5" xfId="50" applyNumberFormat="1" applyFont="1" applyFill="1" applyBorder="1" applyAlignment="1" applyProtection="1">
      <alignment horizontal="center" vertical="center"/>
      <protection locked="0"/>
    </xf>
    <xf numFmtId="0" fontId="10" fillId="3" borderId="7" xfId="50" applyNumberFormat="1" applyFill="1" applyBorder="1" applyAlignment="1" applyProtection="1">
      <alignment horizontal="center" vertical="center"/>
    </xf>
    <xf numFmtId="0" fontId="10" fillId="3" borderId="9" xfId="50" applyNumberFormat="1" applyFill="1" applyBorder="1" applyAlignment="1" applyProtection="1">
      <alignment horizontal="center" vertical="center"/>
    </xf>
    <xf numFmtId="0" fontId="9" fillId="2" borderId="10" xfId="50" applyNumberFormat="1" applyFont="1" applyFill="1" applyBorder="1" applyAlignment="1" applyProtection="1">
      <alignment horizontal="center" vertical="center"/>
    </xf>
    <xf numFmtId="0" fontId="9" fillId="2" borderId="11" xfId="50" applyNumberFormat="1" applyFont="1" applyFill="1" applyBorder="1" applyAlignment="1" applyProtection="1">
      <alignment horizontal="center" vertical="center"/>
    </xf>
    <xf numFmtId="0" fontId="10" fillId="3" borderId="12" xfId="50" applyNumberFormat="1" applyFill="1" applyBorder="1" applyAlignment="1" applyProtection="1">
      <alignment horizontal="center" vertical="center"/>
    </xf>
    <xf numFmtId="0" fontId="10" fillId="3" borderId="13" xfId="50" applyNumberFormat="1" applyFill="1" applyBorder="1" applyAlignment="1" applyProtection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货币[0]_工资条(多样)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8"/>
  <sheetViews>
    <sheetView showGridLines="0" tabSelected="1" workbookViewId="0">
      <selection activeCell="O51" sqref="O51"/>
    </sheetView>
  </sheetViews>
  <sheetFormatPr defaultColWidth="11.25" defaultRowHeight="18.75"/>
  <cols>
    <col min="1" max="1" width="2.375" customWidth="1"/>
    <col min="2" max="2" width="5.375" style="4" customWidth="1"/>
    <col min="3" max="3" width="7.125" style="4" customWidth="1"/>
    <col min="4" max="4" width="6.5" style="4" customWidth="1"/>
    <col min="5" max="5" width="9.125" style="5" customWidth="1"/>
    <col min="6" max="10" width="7.75" style="4" customWidth="1"/>
    <col min="11" max="11" width="10" style="4" customWidth="1"/>
    <col min="12" max="12" width="10.625" style="4" customWidth="1"/>
    <col min="13" max="13" width="10.375" style="4" customWidth="1"/>
    <col min="14" max="14" width="9.875" style="1" customWidth="1"/>
    <col min="15" max="15" width="10.125" style="1" customWidth="1"/>
    <col min="16" max="16" width="7.375" style="1" customWidth="1"/>
    <col min="17" max="17" width="10.75" style="1" customWidth="1"/>
    <col min="18" max="18" width="2.375" style="1" customWidth="1"/>
    <col min="19" max="16384" width="11.25" style="1"/>
  </cols>
  <sheetData>
    <row r="1" ht="13" customHeight="1"/>
    <row r="2" ht="33" customHeight="1" spans="2:17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="1" customFormat="1" ht="12" customHeight="1" spans="2:13">
      <c r="B3" s="4"/>
      <c r="C3" s="7"/>
      <c r="D3" s="7"/>
      <c r="E3" s="8"/>
      <c r="F3" s="9"/>
      <c r="G3" s="9"/>
      <c r="H3" s="9"/>
      <c r="I3" s="9"/>
      <c r="J3" s="9"/>
      <c r="K3" s="9"/>
      <c r="L3" s="9"/>
      <c r="M3" s="9"/>
    </row>
    <row r="4" s="2" customFormat="1" ht="27" customHeight="1" spans="2:17">
      <c r="B4" s="10"/>
      <c r="C4" s="11" t="s">
        <v>1</v>
      </c>
      <c r="D4" s="11" t="s">
        <v>2</v>
      </c>
      <c r="E4" s="12" t="s">
        <v>3</v>
      </c>
      <c r="F4" s="11" t="s">
        <v>4</v>
      </c>
      <c r="G4" s="13" t="s">
        <v>5</v>
      </c>
      <c r="H4" s="13" t="s">
        <v>6</v>
      </c>
      <c r="I4" s="13" t="s">
        <v>7</v>
      </c>
      <c r="J4" s="13" t="s">
        <v>8</v>
      </c>
      <c r="K4" s="13" t="s">
        <v>9</v>
      </c>
      <c r="L4" s="26" t="s">
        <v>10</v>
      </c>
      <c r="M4" s="13" t="s">
        <v>11</v>
      </c>
      <c r="N4" s="26" t="s">
        <v>12</v>
      </c>
      <c r="O4" s="26" t="s">
        <v>13</v>
      </c>
      <c r="P4" s="13" t="s">
        <v>14</v>
      </c>
      <c r="Q4" s="13"/>
    </row>
    <row r="5" s="3" customFormat="1" ht="24" customHeight="1" spans="2:17">
      <c r="B5" s="4"/>
      <c r="C5" s="11" t="s">
        <v>15</v>
      </c>
      <c r="D5" s="11" t="str">
        <f>VLOOKUP($C$5,$C$9:$Q$1002,COLUMN(B4),0)</f>
        <v>部门4</v>
      </c>
      <c r="E5" s="11">
        <f>VLOOKUP($C$5,$C$9:$Q$1002,COLUMN(C4),0)</f>
        <v>0</v>
      </c>
      <c r="F5" s="11">
        <f>VLOOKUP($C$5,$C$9:$Q$1002,COLUMN(E4),0)</f>
        <v>3800</v>
      </c>
      <c r="G5" s="11">
        <f>VLOOKUP($C$5,$C$9:$Q$1002,COLUMN(F4),0)</f>
        <v>20</v>
      </c>
      <c r="H5" s="11">
        <f>VLOOKUP($C$5,$C$9:$Q$1002,COLUMN(G4),0)</f>
        <v>200</v>
      </c>
      <c r="I5" s="11">
        <f>VLOOKUP($C$5,$C$9:$Q$1002,COLUMN(H4),0)</f>
        <v>100</v>
      </c>
      <c r="J5" s="11">
        <f>VLOOKUP($C$5,$C$9:$Q$1002,COLUMN(I4),0)</f>
        <v>0</v>
      </c>
      <c r="K5" s="11">
        <f>VLOOKUP($C$5,$C$9:$Q$1002,COLUMN(J4),0)</f>
        <v>0</v>
      </c>
      <c r="L5" s="11">
        <f>VLOOKUP($C$5,$C$9:$Q$1002,COLUMN(K4),0)</f>
        <v>0</v>
      </c>
      <c r="M5" s="11">
        <f>VLOOKUP($C$5,$C$9:$Q$1002,COLUMN(L4),0)</f>
        <v>4120</v>
      </c>
      <c r="N5" s="11">
        <f>VLOOKUP($C$5,$C$9:$Q$1002,COLUMN(M4),0)</f>
        <v>0</v>
      </c>
      <c r="O5" s="11">
        <f>VLOOKUP($C$5,$C$9:$Q$1002,COLUMN(N4),0)</f>
        <v>0</v>
      </c>
      <c r="P5" s="11">
        <f>VLOOKUP($C$5,$C$9:$Q$1002,COLUMN(O4),0)</f>
        <v>4120</v>
      </c>
      <c r="Q5" s="11"/>
    </row>
    <row r="6" s="1" customFormat="1" ht="10" customHeight="1" spans="2:13">
      <c r="B6" s="4"/>
      <c r="C6" s="9"/>
      <c r="D6" s="9"/>
      <c r="E6" s="8"/>
      <c r="F6" s="9"/>
      <c r="G6" s="9"/>
      <c r="H6" s="9"/>
      <c r="I6" s="9"/>
      <c r="J6" s="9"/>
      <c r="K6" s="9"/>
      <c r="L6" s="9"/>
      <c r="M6" s="9"/>
    </row>
    <row r="7" s="4" customFormat="1" ht="23" customHeight="1" spans="2:17">
      <c r="B7" s="14" t="s">
        <v>16</v>
      </c>
      <c r="C7" s="15" t="s">
        <v>1</v>
      </c>
      <c r="D7" s="15" t="s">
        <v>2</v>
      </c>
      <c r="E7" s="15" t="s">
        <v>3</v>
      </c>
      <c r="F7" s="15" t="s">
        <v>17</v>
      </c>
      <c r="G7" s="16" t="s">
        <v>18</v>
      </c>
      <c r="H7" s="16"/>
      <c r="I7" s="16"/>
      <c r="J7" s="16"/>
      <c r="K7" s="16"/>
      <c r="L7" s="27" t="s">
        <v>19</v>
      </c>
      <c r="M7" s="27"/>
      <c r="N7" s="27" t="s">
        <v>20</v>
      </c>
      <c r="O7" s="27"/>
      <c r="P7" s="27"/>
      <c r="Q7" s="31"/>
    </row>
    <row r="8" s="4" customFormat="1" ht="23" customHeight="1" spans="2:17">
      <c r="B8" s="17"/>
      <c r="C8" s="18"/>
      <c r="D8" s="18" t="s">
        <v>21</v>
      </c>
      <c r="E8" s="18"/>
      <c r="F8" s="18" t="s">
        <v>22</v>
      </c>
      <c r="G8" s="19" t="s">
        <v>4</v>
      </c>
      <c r="H8" s="19" t="s">
        <v>5</v>
      </c>
      <c r="I8" s="19" t="s">
        <v>6</v>
      </c>
      <c r="J8" s="19" t="s">
        <v>7</v>
      </c>
      <c r="K8" s="19" t="s">
        <v>8</v>
      </c>
      <c r="L8" s="19" t="s">
        <v>9</v>
      </c>
      <c r="M8" s="28" t="s">
        <v>10</v>
      </c>
      <c r="N8" s="19" t="s">
        <v>11</v>
      </c>
      <c r="O8" s="28" t="s">
        <v>12</v>
      </c>
      <c r="P8" s="28" t="s">
        <v>13</v>
      </c>
      <c r="Q8" s="32" t="s">
        <v>14</v>
      </c>
    </row>
    <row r="9" s="4" customFormat="1" ht="20" customHeight="1" spans="2:17">
      <c r="B9" s="20">
        <v>1</v>
      </c>
      <c r="C9" s="21" t="s">
        <v>23</v>
      </c>
      <c r="D9" s="21" t="s">
        <v>24</v>
      </c>
      <c r="E9" s="21"/>
      <c r="F9" s="21">
        <v>26</v>
      </c>
      <c r="G9" s="22">
        <v>3800</v>
      </c>
      <c r="H9" s="22">
        <v>0</v>
      </c>
      <c r="I9" s="22">
        <v>200</v>
      </c>
      <c r="J9" s="22">
        <v>100</v>
      </c>
      <c r="K9" s="22"/>
      <c r="L9" s="22"/>
      <c r="M9" s="22">
        <v>30</v>
      </c>
      <c r="N9" s="29">
        <f t="shared" ref="N9:N28" si="0">SUM(G9:K9)</f>
        <v>4100</v>
      </c>
      <c r="O9" s="29">
        <f t="shared" ref="O9:O28" si="1">SUM(K9:M9)</f>
        <v>30</v>
      </c>
      <c r="P9" s="29">
        <f>ROUND(MAX((N9-5000)*{0.03;0.1;0.2;0.25;0.3;0.35;0.45}-{0;210;1410;2660;4410;7160;15160},0),2)</f>
        <v>0</v>
      </c>
      <c r="Q9" s="33">
        <f t="shared" ref="Q9:Q28" si="2">N9-O9-P9</f>
        <v>4070</v>
      </c>
    </row>
    <row r="10" s="4" customFormat="1" ht="20" customHeight="1" spans="2:17">
      <c r="B10" s="20">
        <v>2</v>
      </c>
      <c r="C10" s="21" t="s">
        <v>25</v>
      </c>
      <c r="D10" s="21" t="s">
        <v>26</v>
      </c>
      <c r="E10" s="21"/>
      <c r="F10" s="21">
        <v>26</v>
      </c>
      <c r="G10" s="22">
        <v>3800</v>
      </c>
      <c r="H10" s="22">
        <v>100</v>
      </c>
      <c r="I10" s="22">
        <v>200</v>
      </c>
      <c r="J10" s="22">
        <v>100</v>
      </c>
      <c r="K10" s="22">
        <v>50</v>
      </c>
      <c r="L10" s="22"/>
      <c r="M10" s="22"/>
      <c r="N10" s="29">
        <f t="shared" si="0"/>
        <v>4250</v>
      </c>
      <c r="O10" s="29">
        <f t="shared" si="1"/>
        <v>50</v>
      </c>
      <c r="P10" s="29">
        <f>ROUND(MAX((N10-5000)*{0.03;0.1;0.2;0.25;0.3;0.35;0.45}-{0;210;1410;2660;4410;7160;15160},0),2)</f>
        <v>0</v>
      </c>
      <c r="Q10" s="33">
        <f t="shared" si="2"/>
        <v>4200</v>
      </c>
    </row>
    <row r="11" s="4" customFormat="1" ht="20" customHeight="1" spans="2:17">
      <c r="B11" s="20">
        <v>3</v>
      </c>
      <c r="C11" s="21" t="s">
        <v>27</v>
      </c>
      <c r="D11" s="21" t="s">
        <v>28</v>
      </c>
      <c r="E11" s="21"/>
      <c r="F11" s="21">
        <v>26</v>
      </c>
      <c r="G11" s="22">
        <v>3800</v>
      </c>
      <c r="H11" s="22">
        <v>180</v>
      </c>
      <c r="I11" s="22">
        <v>200</v>
      </c>
      <c r="J11" s="22">
        <v>100</v>
      </c>
      <c r="K11" s="22"/>
      <c r="L11" s="22">
        <v>100</v>
      </c>
      <c r="M11" s="22"/>
      <c r="N11" s="29">
        <f t="shared" si="0"/>
        <v>4280</v>
      </c>
      <c r="O11" s="29">
        <f t="shared" si="1"/>
        <v>100</v>
      </c>
      <c r="P11" s="29">
        <f>ROUND(MAX((N11-5000)*{0.03;0.1;0.2;0.25;0.3;0.35;0.45}-{0;210;1410;2660;4410;7160;15160},0),2)</f>
        <v>0</v>
      </c>
      <c r="Q11" s="33">
        <f t="shared" si="2"/>
        <v>4180</v>
      </c>
    </row>
    <row r="12" s="4" customFormat="1" ht="20" customHeight="1" spans="2:17">
      <c r="B12" s="20">
        <v>4</v>
      </c>
      <c r="C12" s="21" t="s">
        <v>15</v>
      </c>
      <c r="D12" s="21" t="s">
        <v>29</v>
      </c>
      <c r="E12" s="21"/>
      <c r="F12" s="21">
        <v>26</v>
      </c>
      <c r="G12" s="22">
        <v>3800</v>
      </c>
      <c r="H12" s="22">
        <v>20</v>
      </c>
      <c r="I12" s="22">
        <v>200</v>
      </c>
      <c r="J12" s="22">
        <v>100</v>
      </c>
      <c r="K12" s="22"/>
      <c r="L12" s="22"/>
      <c r="M12" s="22"/>
      <c r="N12" s="29">
        <f t="shared" si="0"/>
        <v>4120</v>
      </c>
      <c r="O12" s="29">
        <f t="shared" si="1"/>
        <v>0</v>
      </c>
      <c r="P12" s="29">
        <f>ROUND(MAX((N12-5000)*{0.03;0.1;0.2;0.25;0.3;0.35;0.45}-{0;210;1410;2660;4410;7160;15160},0),2)</f>
        <v>0</v>
      </c>
      <c r="Q12" s="33">
        <f t="shared" si="2"/>
        <v>4120</v>
      </c>
    </row>
    <row r="13" s="4" customFormat="1" ht="20" customHeight="1" spans="2:17">
      <c r="B13" s="20">
        <v>5</v>
      </c>
      <c r="C13" s="21" t="s">
        <v>30</v>
      </c>
      <c r="D13" s="21" t="s">
        <v>31</v>
      </c>
      <c r="E13" s="21"/>
      <c r="F13" s="21">
        <v>26</v>
      </c>
      <c r="G13" s="22">
        <v>3800</v>
      </c>
      <c r="H13" s="22">
        <v>60</v>
      </c>
      <c r="I13" s="22">
        <v>200</v>
      </c>
      <c r="J13" s="22">
        <v>100</v>
      </c>
      <c r="K13" s="22">
        <v>50</v>
      </c>
      <c r="L13" s="22"/>
      <c r="M13" s="22"/>
      <c r="N13" s="29">
        <f t="shared" si="0"/>
        <v>4210</v>
      </c>
      <c r="O13" s="29">
        <f t="shared" si="1"/>
        <v>50</v>
      </c>
      <c r="P13" s="29">
        <f>ROUND(MAX((N13-5000)*{0.03;0.1;0.2;0.25;0.3;0.35;0.45}-{0;210;1410;2660;4410;7160;15160},0),2)</f>
        <v>0</v>
      </c>
      <c r="Q13" s="33">
        <f t="shared" si="2"/>
        <v>4160</v>
      </c>
    </row>
    <row r="14" s="4" customFormat="1" ht="20" customHeight="1" spans="2:17">
      <c r="B14" s="20">
        <v>6</v>
      </c>
      <c r="C14" s="21"/>
      <c r="D14" s="21"/>
      <c r="E14" s="21"/>
      <c r="F14" s="21"/>
      <c r="G14" s="22"/>
      <c r="H14" s="22"/>
      <c r="I14" s="22"/>
      <c r="J14" s="22"/>
      <c r="K14" s="22"/>
      <c r="L14" s="22"/>
      <c r="M14" s="22"/>
      <c r="N14" s="29">
        <f t="shared" si="0"/>
        <v>0</v>
      </c>
      <c r="O14" s="29">
        <f t="shared" si="1"/>
        <v>0</v>
      </c>
      <c r="P14" s="29">
        <f>ROUND(MAX((N14-5000)*{0.03;0.1;0.2;0.25;0.3;0.35;0.45}-{0;210;1410;2660;4410;7160;15160},0),2)</f>
        <v>0</v>
      </c>
      <c r="Q14" s="33">
        <f t="shared" si="2"/>
        <v>0</v>
      </c>
    </row>
    <row r="15" s="4" customFormat="1" ht="20" customHeight="1" spans="2:17">
      <c r="B15" s="20">
        <v>7</v>
      </c>
      <c r="C15" s="21"/>
      <c r="D15" s="21"/>
      <c r="E15" s="21"/>
      <c r="F15" s="21"/>
      <c r="G15" s="22"/>
      <c r="H15" s="22"/>
      <c r="I15" s="22"/>
      <c r="J15" s="22"/>
      <c r="K15" s="22"/>
      <c r="L15" s="22"/>
      <c r="M15" s="22"/>
      <c r="N15" s="29">
        <f t="shared" si="0"/>
        <v>0</v>
      </c>
      <c r="O15" s="29">
        <f t="shared" si="1"/>
        <v>0</v>
      </c>
      <c r="P15" s="29">
        <f>ROUND(MAX((N15-5000)*{0.03;0.1;0.2;0.25;0.3;0.35;0.45}-{0;210;1410;2660;4410;7160;15160},0),2)</f>
        <v>0</v>
      </c>
      <c r="Q15" s="33">
        <f t="shared" si="2"/>
        <v>0</v>
      </c>
    </row>
    <row r="16" s="4" customFormat="1" ht="20" customHeight="1" spans="2:17">
      <c r="B16" s="20">
        <v>8</v>
      </c>
      <c r="C16" s="21"/>
      <c r="D16" s="21"/>
      <c r="E16" s="21"/>
      <c r="F16" s="21"/>
      <c r="G16" s="22"/>
      <c r="H16" s="22"/>
      <c r="I16" s="22"/>
      <c r="J16" s="22"/>
      <c r="K16" s="22"/>
      <c r="L16" s="22"/>
      <c r="M16" s="22"/>
      <c r="N16" s="29">
        <f t="shared" si="0"/>
        <v>0</v>
      </c>
      <c r="O16" s="29">
        <f t="shared" si="1"/>
        <v>0</v>
      </c>
      <c r="P16" s="29">
        <f>ROUND(MAX((N16-5000)*{0.03;0.1;0.2;0.25;0.3;0.35;0.45}-{0;210;1410;2660;4410;7160;15160},0),2)</f>
        <v>0</v>
      </c>
      <c r="Q16" s="33">
        <f t="shared" si="2"/>
        <v>0</v>
      </c>
    </row>
    <row r="17" s="4" customFormat="1" ht="20" customHeight="1" spans="2:17">
      <c r="B17" s="20">
        <v>9</v>
      </c>
      <c r="C17" s="21"/>
      <c r="D17" s="21"/>
      <c r="E17" s="21"/>
      <c r="F17" s="21"/>
      <c r="G17" s="22"/>
      <c r="H17" s="22"/>
      <c r="I17" s="22"/>
      <c r="J17" s="22"/>
      <c r="K17" s="22"/>
      <c r="L17" s="22"/>
      <c r="M17" s="22"/>
      <c r="N17" s="29">
        <f t="shared" si="0"/>
        <v>0</v>
      </c>
      <c r="O17" s="29">
        <f t="shared" si="1"/>
        <v>0</v>
      </c>
      <c r="P17" s="29">
        <f>ROUND(MAX((N17-5000)*{0.03;0.1;0.2;0.25;0.3;0.35;0.45}-{0;210;1410;2660;4410;7160;15160},0),2)</f>
        <v>0</v>
      </c>
      <c r="Q17" s="33">
        <f t="shared" si="2"/>
        <v>0</v>
      </c>
    </row>
    <row r="18" s="4" customFormat="1" ht="20" customHeight="1" spans="2:17">
      <c r="B18" s="20">
        <v>10</v>
      </c>
      <c r="C18" s="21"/>
      <c r="D18" s="21"/>
      <c r="E18" s="21"/>
      <c r="F18" s="21"/>
      <c r="G18" s="22"/>
      <c r="H18" s="22"/>
      <c r="I18" s="22"/>
      <c r="J18" s="22"/>
      <c r="K18" s="22"/>
      <c r="L18" s="22"/>
      <c r="M18" s="22"/>
      <c r="N18" s="29">
        <f t="shared" si="0"/>
        <v>0</v>
      </c>
      <c r="O18" s="29">
        <f t="shared" si="1"/>
        <v>0</v>
      </c>
      <c r="P18" s="29">
        <f>ROUND(MAX((N18-5000)*{0.03;0.1;0.2;0.25;0.3;0.35;0.45}-{0;210;1410;2660;4410;7160;15160},0),2)</f>
        <v>0</v>
      </c>
      <c r="Q18" s="33">
        <f t="shared" si="2"/>
        <v>0</v>
      </c>
    </row>
    <row r="19" s="4" customFormat="1" ht="20" customHeight="1" spans="2:17">
      <c r="B19" s="20">
        <v>11</v>
      </c>
      <c r="C19" s="21"/>
      <c r="D19" s="21"/>
      <c r="E19" s="21"/>
      <c r="F19" s="21"/>
      <c r="G19" s="22"/>
      <c r="H19" s="22"/>
      <c r="I19" s="22"/>
      <c r="J19" s="22"/>
      <c r="K19" s="22"/>
      <c r="L19" s="22"/>
      <c r="M19" s="22"/>
      <c r="N19" s="29">
        <f t="shared" si="0"/>
        <v>0</v>
      </c>
      <c r="O19" s="29">
        <f t="shared" si="1"/>
        <v>0</v>
      </c>
      <c r="P19" s="29">
        <f>ROUND(MAX((N19-5000)*{0.03;0.1;0.2;0.25;0.3;0.35;0.45}-{0;210;1410;2660;4410;7160;15160},0),2)</f>
        <v>0</v>
      </c>
      <c r="Q19" s="33">
        <f t="shared" si="2"/>
        <v>0</v>
      </c>
    </row>
    <row r="20" s="4" customFormat="1" ht="20" customHeight="1" spans="2:17">
      <c r="B20" s="20">
        <v>12</v>
      </c>
      <c r="C20" s="21"/>
      <c r="D20" s="21"/>
      <c r="E20" s="21"/>
      <c r="F20" s="21"/>
      <c r="G20" s="22"/>
      <c r="H20" s="22"/>
      <c r="I20" s="22"/>
      <c r="J20" s="22"/>
      <c r="K20" s="22"/>
      <c r="L20" s="22"/>
      <c r="M20" s="22"/>
      <c r="N20" s="29">
        <f t="shared" si="0"/>
        <v>0</v>
      </c>
      <c r="O20" s="29">
        <f t="shared" si="1"/>
        <v>0</v>
      </c>
      <c r="P20" s="29">
        <f>ROUND(MAX((N20-5000)*{0.03;0.1;0.2;0.25;0.3;0.35;0.45}-{0;210;1410;2660;4410;7160;15160},0),2)</f>
        <v>0</v>
      </c>
      <c r="Q20" s="33">
        <f t="shared" si="2"/>
        <v>0</v>
      </c>
    </row>
    <row r="21" s="4" customFormat="1" ht="20" customHeight="1" spans="2:17">
      <c r="B21" s="20">
        <v>13</v>
      </c>
      <c r="C21" s="21"/>
      <c r="D21" s="21"/>
      <c r="E21" s="21"/>
      <c r="F21" s="21"/>
      <c r="G21" s="22"/>
      <c r="H21" s="22"/>
      <c r="I21" s="22"/>
      <c r="J21" s="22"/>
      <c r="K21" s="22"/>
      <c r="L21" s="22"/>
      <c r="M21" s="22"/>
      <c r="N21" s="29">
        <f t="shared" si="0"/>
        <v>0</v>
      </c>
      <c r="O21" s="29">
        <f t="shared" si="1"/>
        <v>0</v>
      </c>
      <c r="P21" s="29">
        <f>ROUND(MAX((N21-5000)*{0.03;0.1;0.2;0.25;0.3;0.35;0.45}-{0;210;1410;2660;4410;7160;15160},0),2)</f>
        <v>0</v>
      </c>
      <c r="Q21" s="33">
        <f t="shared" si="2"/>
        <v>0</v>
      </c>
    </row>
    <row r="22" s="4" customFormat="1" ht="20" customHeight="1" spans="2:17">
      <c r="B22" s="20">
        <v>14</v>
      </c>
      <c r="C22" s="21"/>
      <c r="D22" s="21"/>
      <c r="E22" s="21"/>
      <c r="F22" s="21"/>
      <c r="G22" s="22"/>
      <c r="H22" s="22"/>
      <c r="I22" s="22"/>
      <c r="J22" s="22"/>
      <c r="K22" s="22"/>
      <c r="L22" s="22"/>
      <c r="M22" s="22"/>
      <c r="N22" s="29">
        <f t="shared" si="0"/>
        <v>0</v>
      </c>
      <c r="O22" s="29">
        <f t="shared" si="1"/>
        <v>0</v>
      </c>
      <c r="P22" s="29">
        <f>ROUND(MAX((N22-5000)*{0.03;0.1;0.2;0.25;0.3;0.35;0.45}-{0;210;1410;2660;4410;7160;15160},0),2)</f>
        <v>0</v>
      </c>
      <c r="Q22" s="33">
        <f t="shared" si="2"/>
        <v>0</v>
      </c>
    </row>
    <row r="23" ht="20" customHeight="1" spans="2:17">
      <c r="B23" s="20">
        <v>15</v>
      </c>
      <c r="C23" s="21"/>
      <c r="D23" s="21"/>
      <c r="E23" s="21"/>
      <c r="F23" s="21"/>
      <c r="G23" s="22"/>
      <c r="H23" s="22"/>
      <c r="I23" s="22"/>
      <c r="J23" s="22"/>
      <c r="K23" s="22"/>
      <c r="L23" s="22"/>
      <c r="M23" s="22"/>
      <c r="N23" s="29">
        <f t="shared" si="0"/>
        <v>0</v>
      </c>
      <c r="O23" s="29">
        <f t="shared" si="1"/>
        <v>0</v>
      </c>
      <c r="P23" s="29">
        <f>ROUND(MAX((N23-5000)*{0.03;0.1;0.2;0.25;0.3;0.35;0.45}-{0;210;1410;2660;4410;7160;15160},0),2)</f>
        <v>0</v>
      </c>
      <c r="Q23" s="33">
        <f t="shared" si="2"/>
        <v>0</v>
      </c>
    </row>
    <row r="24" ht="20" customHeight="1" spans="2:17">
      <c r="B24" s="20">
        <v>16</v>
      </c>
      <c r="C24" s="21"/>
      <c r="D24" s="21"/>
      <c r="E24" s="21"/>
      <c r="F24" s="21"/>
      <c r="G24" s="22"/>
      <c r="H24" s="22"/>
      <c r="I24" s="22"/>
      <c r="J24" s="22"/>
      <c r="K24" s="22"/>
      <c r="L24" s="22"/>
      <c r="M24" s="22"/>
      <c r="N24" s="29">
        <f t="shared" si="0"/>
        <v>0</v>
      </c>
      <c r="O24" s="29">
        <f t="shared" si="1"/>
        <v>0</v>
      </c>
      <c r="P24" s="29">
        <f>ROUND(MAX((N24-5000)*{0.03;0.1;0.2;0.25;0.3;0.35;0.45}-{0;210;1410;2660;4410;7160;15160},0),2)</f>
        <v>0</v>
      </c>
      <c r="Q24" s="33">
        <f t="shared" si="2"/>
        <v>0</v>
      </c>
    </row>
    <row r="25" ht="20" customHeight="1" spans="2:17">
      <c r="B25" s="20">
        <v>17</v>
      </c>
      <c r="C25" s="21"/>
      <c r="D25" s="21"/>
      <c r="E25" s="21"/>
      <c r="F25" s="21"/>
      <c r="G25" s="22"/>
      <c r="H25" s="22"/>
      <c r="I25" s="22"/>
      <c r="J25" s="22"/>
      <c r="K25" s="22"/>
      <c r="L25" s="22"/>
      <c r="M25" s="22"/>
      <c r="N25" s="29">
        <f t="shared" si="0"/>
        <v>0</v>
      </c>
      <c r="O25" s="29">
        <f t="shared" si="1"/>
        <v>0</v>
      </c>
      <c r="P25" s="29">
        <f>ROUND(MAX((N25-5000)*{0.03;0.1;0.2;0.25;0.3;0.35;0.45}-{0;210;1410;2660;4410;7160;15160},0),2)</f>
        <v>0</v>
      </c>
      <c r="Q25" s="33">
        <f t="shared" si="2"/>
        <v>0</v>
      </c>
    </row>
    <row r="26" ht="20" customHeight="1" spans="2:17">
      <c r="B26" s="20">
        <v>18</v>
      </c>
      <c r="C26" s="21"/>
      <c r="D26" s="21"/>
      <c r="E26" s="21"/>
      <c r="F26" s="21"/>
      <c r="G26" s="22"/>
      <c r="H26" s="22"/>
      <c r="I26" s="22"/>
      <c r="J26" s="22"/>
      <c r="K26" s="22"/>
      <c r="L26" s="22"/>
      <c r="M26" s="22"/>
      <c r="N26" s="29">
        <f t="shared" si="0"/>
        <v>0</v>
      </c>
      <c r="O26" s="29">
        <f t="shared" si="1"/>
        <v>0</v>
      </c>
      <c r="P26" s="29">
        <f>ROUND(MAX((N26-5000)*{0.03;0.1;0.2;0.25;0.3;0.35;0.45}-{0;210;1410;2660;4410;7160;15160},0),2)</f>
        <v>0</v>
      </c>
      <c r="Q26" s="33">
        <f t="shared" si="2"/>
        <v>0</v>
      </c>
    </row>
    <row r="27" ht="20" customHeight="1" spans="2:17">
      <c r="B27" s="20">
        <v>19</v>
      </c>
      <c r="C27" s="21"/>
      <c r="D27" s="21"/>
      <c r="E27" s="21"/>
      <c r="F27" s="21"/>
      <c r="G27" s="22"/>
      <c r="H27" s="22"/>
      <c r="I27" s="22"/>
      <c r="J27" s="22"/>
      <c r="K27" s="22"/>
      <c r="L27" s="22"/>
      <c r="M27" s="22"/>
      <c r="N27" s="29">
        <f t="shared" si="0"/>
        <v>0</v>
      </c>
      <c r="O27" s="29">
        <f t="shared" si="1"/>
        <v>0</v>
      </c>
      <c r="P27" s="29">
        <f>ROUND(MAX((N27-5000)*{0.03;0.1;0.2;0.25;0.3;0.35;0.45}-{0;210;1410;2660;4410;7160;15160},0),2)</f>
        <v>0</v>
      </c>
      <c r="Q27" s="33">
        <f t="shared" si="2"/>
        <v>0</v>
      </c>
    </row>
    <row r="28" ht="20" customHeight="1" spans="2:17">
      <c r="B28" s="23">
        <v>20</v>
      </c>
      <c r="C28" s="24"/>
      <c r="D28" s="24"/>
      <c r="E28" s="24"/>
      <c r="F28" s="24"/>
      <c r="G28" s="25"/>
      <c r="H28" s="25"/>
      <c r="I28" s="25"/>
      <c r="J28" s="25"/>
      <c r="K28" s="25"/>
      <c r="L28" s="25"/>
      <c r="M28" s="25"/>
      <c r="N28" s="30">
        <f t="shared" si="0"/>
        <v>0</v>
      </c>
      <c r="O28" s="30">
        <f t="shared" si="1"/>
        <v>0</v>
      </c>
      <c r="P28" s="30">
        <f>ROUND(MAX((N28-5000)*{0.03;0.1;0.2;0.25;0.3;0.35;0.45}-{0;210;1410;2660;4410;7160;15160},0),2)</f>
        <v>0</v>
      </c>
      <c r="Q28" s="34">
        <f t="shared" si="2"/>
        <v>0</v>
      </c>
    </row>
  </sheetData>
  <mergeCells count="11">
    <mergeCell ref="B2:Q2"/>
    <mergeCell ref="E3:M3"/>
    <mergeCell ref="P4:Q4"/>
    <mergeCell ref="P5:Q5"/>
    <mergeCell ref="G7:K7"/>
    <mergeCell ref="L7:M7"/>
    <mergeCell ref="N7:Q7"/>
    <mergeCell ref="B7:B8"/>
    <mergeCell ref="C7:C8"/>
    <mergeCell ref="D7:D8"/>
    <mergeCell ref="E7:E8"/>
  </mergeCells>
  <dataValidations count="1">
    <dataValidation type="list" allowBlank="1" showInputMessage="1" showErrorMessage="1" sqref="C5">
      <formula1>$C$9:$C$1002</formula1>
    </dataValidation>
  </dataValidations>
  <pageMargins left="0.75" right="0.75" top="1" bottom="1" header="0.511805555555556" footer="0.511805555555556"/>
  <headerFooter/>
  <ignoredErrors>
    <ignoredError sqref="N9:P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2020-07-30T06:47:00Z</dcterms:created>
  <dcterms:modified xsi:type="dcterms:W3CDTF">2022-03-05T03:02:38Z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3C3114394FF143208FB10C4E699DA4B3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v1.0_mb_qNp+o22GJKPa+XxX6mO42w==</vt:lpwstr>
  </property>
</Properties>
</file>