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<sst xmlns="http://schemas.openxmlformats.org/spreadsheetml/2006/main" count="31" uniqueCount="31">
  <si>
    <t>业绩统计分析表</t>
  </si>
  <si>
    <r>
      <rPr>
        <b/>
        <sz val="9"/>
        <color theme="8" tint="-0.249977111117893"/>
        <rFont val="微软雅黑"/>
        <charset val="134"/>
      </rPr>
      <t>年业绩目标</t>
    </r>
  </si>
  <si>
    <r>
      <rPr>
        <b/>
        <sz val="9"/>
        <color theme="8" tint="-0.249977111117893"/>
        <rFont val="微软雅黑"/>
        <charset val="134"/>
      </rPr>
      <t>实际业绩</t>
    </r>
  </si>
  <si>
    <r>
      <rPr>
        <b/>
        <sz val="9"/>
        <color theme="8" tint="-0.249977111117893"/>
        <rFont val="微软雅黑"/>
        <charset val="134"/>
      </rPr>
      <t>完成率</t>
    </r>
  </si>
  <si>
    <t xml:space="preserve">                         年           月            日</t>
  </si>
  <si>
    <t>序号</t>
  </si>
  <si>
    <t>销售员</t>
  </si>
  <si>
    <t>年业绩</t>
  </si>
  <si>
    <t>年目标</t>
  </si>
  <si>
    <t>是否完成目标</t>
  </si>
  <si>
    <t>目标差额</t>
  </si>
  <si>
    <t>完成率</t>
  </si>
  <si>
    <t>业绩排名</t>
  </si>
  <si>
    <t>备注</t>
  </si>
  <si>
    <t>稻1</t>
  </si>
  <si>
    <t>稻2</t>
  </si>
  <si>
    <t>稻3</t>
  </si>
  <si>
    <t>稻4</t>
  </si>
  <si>
    <t>稻5</t>
  </si>
  <si>
    <t>稻6</t>
  </si>
  <si>
    <t>稻7</t>
  </si>
  <si>
    <t>稻8</t>
  </si>
  <si>
    <t>稻9</t>
  </si>
  <si>
    <t>稻10</t>
  </si>
  <si>
    <t>稻11</t>
  </si>
  <si>
    <t>稻12</t>
  </si>
  <si>
    <t>稻13</t>
  </si>
  <si>
    <t>稻14</t>
  </si>
  <si>
    <t>稻15</t>
  </si>
  <si>
    <t>稻16</t>
  </si>
  <si>
    <t>总计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</si>
</sst>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\¥#,##0.00_);[Red]\(\¥#,##0.00\)"/>
  </numFmts>
  <fonts count="28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9"/>
      <color theme="1"/>
      <name val="微软雅黑"/>
      <charset val="134"/>
    </font>
    <font>
      <b/>
      <sz val="26"/>
      <color theme="8" tint="-0.249977111117893"/>
      <name val="微软雅黑"/>
      <charset val="134"/>
    </font>
    <font>
      <b/>
      <sz val="9"/>
      <color theme="8" tint="-0.249977111117893"/>
      <name val="Arial"/>
      <charset val="134"/>
    </font>
    <font>
      <sz val="11"/>
      <color theme="0"/>
      <name val="微软雅黑"/>
      <charset val="134"/>
    </font>
    <font>
      <sz val="9"/>
      <color theme="0"/>
      <name val="微软雅黑"/>
      <charset val="134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9"/>
      <color theme="8" tint="-0.249977111117893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6FB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14996795556505"/>
      </bottom>
      <diagonal/>
    </border>
    <border>
      <left style="thin">
        <color theme="0" tint="-0.14996795556505"/>
      </left>
      <right style="thin">
        <color theme="0" tint="-0.14996795556505"/>
      </right>
      <top style="thin">
        <color theme="0" tint="-0.14996795556505"/>
      </top>
      <bottom style="thin">
        <color theme="0" tint="-0.14996795556505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0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1" borderId="6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5" fillId="7" borderId="9" applyNumberFormat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26" fillId="30" borderId="10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176" fontId="2" fillId="4" borderId="2" xfId="0" applyNumberFormat="1" applyFont="1" applyFill="1" applyBorder="1" applyAlignment="1">
      <alignment horizontal="center" vertical="center"/>
    </xf>
    <xf numFmtId="10" fontId="2" fillId="4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EFF6F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showGridLines="0" tabSelected="1" zoomScale="85" zoomScaleNormal="85" workbookViewId="0">
      <selection activeCell="U24" sqref="U24"/>
    </sheetView>
  </sheetViews>
  <sheetFormatPr defaultColWidth="9" defaultRowHeight="22.05" customHeight="1"/>
  <cols>
    <col min="1" max="1" width="6.66666666666667" style="1" customWidth="1"/>
    <col min="2" max="2" width="7.44166666666667" style="2" customWidth="1"/>
    <col min="3" max="3" width="16" style="2" customWidth="1"/>
    <col min="4" max="4" width="16.5583333333333" style="2" customWidth="1"/>
    <col min="5" max="5" width="18" style="2" customWidth="1"/>
    <col min="6" max="6" width="15.4416666666667" style="2" customWidth="1"/>
    <col min="7" max="7" width="27" style="2" customWidth="1"/>
    <col min="8" max="8" width="8.775" style="2" customWidth="1"/>
    <col min="9" max="9" width="10.3333333333333" style="2" customWidth="1"/>
    <col min="10" max="10" width="12.775" style="2" customWidth="1"/>
    <col min="11" max="16384" width="8.88333333333333" style="3"/>
  </cols>
  <sheetData>
    <row r="1" ht="46.2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34.2" customHeight="1" spans="1:9">
      <c r="A2" s="5" t="s">
        <v>1</v>
      </c>
      <c r="B2" s="5"/>
      <c r="C2" s="6">
        <f>D20</f>
        <v>22014597</v>
      </c>
      <c r="D2" s="7" t="s">
        <v>2</v>
      </c>
      <c r="E2" s="6">
        <f>C20</f>
        <v>21021192.25</v>
      </c>
      <c r="F2" s="7" t="s">
        <v>3</v>
      </c>
      <c r="G2" s="8">
        <f>E2/C2</f>
        <v>0.954875178955127</v>
      </c>
      <c r="H2" s="9" t="s">
        <v>4</v>
      </c>
      <c r="I2" s="9"/>
    </row>
    <row r="3" ht="24" customHeight="1" spans="1:9">
      <c r="A3" s="10" t="s">
        <v>5</v>
      </c>
      <c r="B3" s="11" t="s">
        <v>6</v>
      </c>
      <c r="C3" s="11" t="s">
        <v>7</v>
      </c>
      <c r="D3" s="11" t="s">
        <v>8</v>
      </c>
      <c r="E3" s="11" t="s">
        <v>9</v>
      </c>
      <c r="F3" s="11" t="s">
        <v>10</v>
      </c>
      <c r="G3" s="11" t="s">
        <v>11</v>
      </c>
      <c r="H3" s="11" t="s">
        <v>12</v>
      </c>
      <c r="I3" s="11" t="s">
        <v>13</v>
      </c>
    </row>
    <row r="4" ht="24" customHeight="1" spans="1:9">
      <c r="A4" s="12">
        <v>1</v>
      </c>
      <c r="B4" s="13" t="s">
        <v>14</v>
      </c>
      <c r="C4" s="14">
        <v>809823.25</v>
      </c>
      <c r="D4" s="14">
        <v>1396047</v>
      </c>
      <c r="E4" s="13" t="str">
        <f>IF(C4&lt;D4,"未完成目标","完成目标")</f>
        <v>未完成目标</v>
      </c>
      <c r="F4" s="14">
        <f>IF(D4&gt;C4,D4-C4,"")</f>
        <v>586223.75</v>
      </c>
      <c r="G4" s="15">
        <f>C4/D4</f>
        <v>0.580083084595289</v>
      </c>
      <c r="H4" s="13">
        <f>RANK(C4,$C$4:$C$19)</f>
        <v>16</v>
      </c>
      <c r="I4" s="13"/>
    </row>
    <row r="5" ht="24" customHeight="1" spans="1:9">
      <c r="A5" s="16">
        <v>2</v>
      </c>
      <c r="B5" s="17" t="s">
        <v>15</v>
      </c>
      <c r="C5" s="18">
        <v>922968</v>
      </c>
      <c r="D5" s="18">
        <v>1399918</v>
      </c>
      <c r="E5" s="17" t="str">
        <f t="shared" ref="E5:E20" si="0">IF(C5&lt;D5,"未完成目标","完成目标")</f>
        <v>未完成目标</v>
      </c>
      <c r="F5" s="18">
        <f t="shared" ref="F5:F19" si="1">IF(D5&gt;C5,D5-C5,"")</f>
        <v>476950</v>
      </c>
      <c r="G5" s="19">
        <f t="shared" ref="G5:G20" si="2">C5/D5</f>
        <v>0.659301473372012</v>
      </c>
      <c r="H5" s="17">
        <f t="shared" ref="H5:H19" si="3">RANK(C5,$C$4:$C$19)</f>
        <v>14</v>
      </c>
      <c r="I5" s="17"/>
    </row>
    <row r="6" ht="24" customHeight="1" spans="1:9">
      <c r="A6" s="12">
        <v>3</v>
      </c>
      <c r="B6" s="13" t="s">
        <v>16</v>
      </c>
      <c r="C6" s="14">
        <v>898579</v>
      </c>
      <c r="D6" s="14">
        <v>1337200</v>
      </c>
      <c r="E6" s="13" t="str">
        <f t="shared" si="0"/>
        <v>未完成目标</v>
      </c>
      <c r="F6" s="14">
        <f t="shared" si="1"/>
        <v>438621</v>
      </c>
      <c r="G6" s="15">
        <f t="shared" si="2"/>
        <v>0.671985492072988</v>
      </c>
      <c r="H6" s="13">
        <f t="shared" si="3"/>
        <v>15</v>
      </c>
      <c r="I6" s="13"/>
    </row>
    <row r="7" ht="24" customHeight="1" spans="1:9">
      <c r="A7" s="16">
        <v>4</v>
      </c>
      <c r="B7" s="17" t="s">
        <v>17</v>
      </c>
      <c r="C7" s="18">
        <v>1879534</v>
      </c>
      <c r="D7" s="18">
        <v>1593675</v>
      </c>
      <c r="E7" s="17" t="str">
        <f t="shared" si="0"/>
        <v>完成目标</v>
      </c>
      <c r="F7" s="18" t="str">
        <f t="shared" si="1"/>
        <v/>
      </c>
      <c r="G7" s="19">
        <f t="shared" si="2"/>
        <v>1.17937095078984</v>
      </c>
      <c r="H7" s="17">
        <f t="shared" si="3"/>
        <v>1</v>
      </c>
      <c r="I7" s="17"/>
    </row>
    <row r="8" ht="24" customHeight="1" spans="1:9">
      <c r="A8" s="12">
        <v>5</v>
      </c>
      <c r="B8" s="13" t="s">
        <v>18</v>
      </c>
      <c r="C8" s="14">
        <v>1019709</v>
      </c>
      <c r="D8" s="14">
        <v>1550667</v>
      </c>
      <c r="E8" s="13" t="str">
        <f t="shared" si="0"/>
        <v>未完成目标</v>
      </c>
      <c r="F8" s="14">
        <f t="shared" si="1"/>
        <v>530958</v>
      </c>
      <c r="G8" s="15">
        <f t="shared" si="2"/>
        <v>0.657593796733922</v>
      </c>
      <c r="H8" s="13">
        <f t="shared" si="3"/>
        <v>13</v>
      </c>
      <c r="I8" s="13"/>
    </row>
    <row r="9" ht="24" customHeight="1" spans="1:9">
      <c r="A9" s="16">
        <v>6</v>
      </c>
      <c r="B9" s="17" t="s">
        <v>19</v>
      </c>
      <c r="C9" s="18">
        <v>1479747</v>
      </c>
      <c r="D9" s="18">
        <v>1647669</v>
      </c>
      <c r="E9" s="17" t="str">
        <f t="shared" si="0"/>
        <v>未完成目标</v>
      </c>
      <c r="F9" s="18">
        <f t="shared" si="1"/>
        <v>167922</v>
      </c>
      <c r="G9" s="19">
        <f t="shared" si="2"/>
        <v>0.898085112968685</v>
      </c>
      <c r="H9" s="17">
        <f t="shared" si="3"/>
        <v>6</v>
      </c>
      <c r="I9" s="17"/>
    </row>
    <row r="10" ht="24" customHeight="1" spans="1:9">
      <c r="A10" s="12">
        <v>7</v>
      </c>
      <c r="B10" s="13" t="s">
        <v>20</v>
      </c>
      <c r="C10" s="14">
        <v>1291402</v>
      </c>
      <c r="D10" s="14">
        <v>1534835</v>
      </c>
      <c r="E10" s="13" t="str">
        <f t="shared" si="0"/>
        <v>未完成目标</v>
      </c>
      <c r="F10" s="14">
        <f t="shared" si="1"/>
        <v>243433</v>
      </c>
      <c r="G10" s="15">
        <f t="shared" si="2"/>
        <v>0.841394677603782</v>
      </c>
      <c r="H10" s="13">
        <f t="shared" si="3"/>
        <v>8</v>
      </c>
      <c r="I10" s="13"/>
    </row>
    <row r="11" ht="24" customHeight="1" spans="1:9">
      <c r="A11" s="16">
        <v>8</v>
      </c>
      <c r="B11" s="17" t="s">
        <v>21</v>
      </c>
      <c r="C11" s="18">
        <v>1639960</v>
      </c>
      <c r="D11" s="18">
        <v>1216232</v>
      </c>
      <c r="E11" s="17" t="str">
        <f t="shared" si="0"/>
        <v>完成目标</v>
      </c>
      <c r="F11" s="18" t="str">
        <f t="shared" si="1"/>
        <v/>
      </c>
      <c r="G11" s="19">
        <f t="shared" si="2"/>
        <v>1.34839405639713</v>
      </c>
      <c r="H11" s="17">
        <f t="shared" si="3"/>
        <v>4</v>
      </c>
      <c r="I11" s="17"/>
    </row>
    <row r="12" ht="24" customHeight="1" spans="1:9">
      <c r="A12" s="12">
        <v>9</v>
      </c>
      <c r="B12" s="13" t="s">
        <v>22</v>
      </c>
      <c r="C12" s="14">
        <v>1275182</v>
      </c>
      <c r="D12" s="14">
        <v>1397156</v>
      </c>
      <c r="E12" s="13" t="str">
        <f t="shared" si="0"/>
        <v>未完成目标</v>
      </c>
      <c r="F12" s="14">
        <f t="shared" si="1"/>
        <v>121974</v>
      </c>
      <c r="G12" s="15">
        <f t="shared" si="2"/>
        <v>0.912698367254623</v>
      </c>
      <c r="H12" s="13">
        <f t="shared" si="3"/>
        <v>9</v>
      </c>
      <c r="I12" s="13"/>
    </row>
    <row r="13" ht="24" customHeight="1" spans="1:9">
      <c r="A13" s="16">
        <v>10</v>
      </c>
      <c r="B13" s="17" t="s">
        <v>23</v>
      </c>
      <c r="C13" s="18">
        <v>1034916</v>
      </c>
      <c r="D13" s="18">
        <v>1307727</v>
      </c>
      <c r="E13" s="17" t="str">
        <f t="shared" si="0"/>
        <v>未完成目标</v>
      </c>
      <c r="F13" s="18">
        <f t="shared" si="1"/>
        <v>272811</v>
      </c>
      <c r="G13" s="19">
        <f t="shared" si="2"/>
        <v>0.791385357953151</v>
      </c>
      <c r="H13" s="17">
        <f t="shared" si="3"/>
        <v>12</v>
      </c>
      <c r="I13" s="17"/>
    </row>
    <row r="14" ht="24" customHeight="1" spans="1:9">
      <c r="A14" s="12">
        <v>11</v>
      </c>
      <c r="B14" s="13" t="s">
        <v>24</v>
      </c>
      <c r="C14" s="14">
        <v>1585930</v>
      </c>
      <c r="D14" s="14">
        <v>935829</v>
      </c>
      <c r="E14" s="13" t="str">
        <f t="shared" si="0"/>
        <v>完成目标</v>
      </c>
      <c r="F14" s="14" t="str">
        <f t="shared" si="1"/>
        <v/>
      </c>
      <c r="G14" s="15">
        <f t="shared" si="2"/>
        <v>1.69467926298501</v>
      </c>
      <c r="H14" s="13">
        <f t="shared" si="3"/>
        <v>5</v>
      </c>
      <c r="I14" s="13"/>
    </row>
    <row r="15" ht="24" customHeight="1" spans="1:9">
      <c r="A15" s="16">
        <v>12</v>
      </c>
      <c r="B15" s="17" t="s">
        <v>25</v>
      </c>
      <c r="C15" s="18">
        <v>1702165</v>
      </c>
      <c r="D15" s="18">
        <v>1824953</v>
      </c>
      <c r="E15" s="17" t="str">
        <f t="shared" si="0"/>
        <v>未完成目标</v>
      </c>
      <c r="F15" s="18">
        <f t="shared" si="1"/>
        <v>122788</v>
      </c>
      <c r="G15" s="19">
        <f t="shared" si="2"/>
        <v>0.932717171346331</v>
      </c>
      <c r="H15" s="17">
        <f t="shared" si="3"/>
        <v>3</v>
      </c>
      <c r="I15" s="17"/>
    </row>
    <row r="16" ht="24" customHeight="1" spans="1:9">
      <c r="A16" s="12">
        <v>13</v>
      </c>
      <c r="B16" s="13" t="s">
        <v>26</v>
      </c>
      <c r="C16" s="14">
        <v>1782654</v>
      </c>
      <c r="D16" s="14">
        <v>1695965</v>
      </c>
      <c r="E16" s="13" t="str">
        <f t="shared" si="0"/>
        <v>完成目标</v>
      </c>
      <c r="F16" s="14" t="str">
        <f t="shared" si="1"/>
        <v/>
      </c>
      <c r="G16" s="15">
        <f t="shared" si="2"/>
        <v>1.0511148520164</v>
      </c>
      <c r="H16" s="13">
        <f t="shared" si="3"/>
        <v>2</v>
      </c>
      <c r="I16" s="13"/>
    </row>
    <row r="17" ht="24" customHeight="1" spans="1:9">
      <c r="A17" s="16">
        <v>14</v>
      </c>
      <c r="B17" s="17" t="s">
        <v>27</v>
      </c>
      <c r="C17" s="18">
        <v>1254273</v>
      </c>
      <c r="D17" s="18">
        <v>1058908</v>
      </c>
      <c r="E17" s="17" t="str">
        <f t="shared" si="0"/>
        <v>完成目标</v>
      </c>
      <c r="F17" s="18" t="str">
        <f t="shared" si="1"/>
        <v/>
      </c>
      <c r="G17" s="19">
        <f t="shared" si="2"/>
        <v>1.18449667015454</v>
      </c>
      <c r="H17" s="17">
        <f t="shared" si="3"/>
        <v>10</v>
      </c>
      <c r="I17" s="17"/>
    </row>
    <row r="18" ht="24" customHeight="1" spans="1:9">
      <c r="A18" s="12">
        <v>15</v>
      </c>
      <c r="B18" s="13" t="s">
        <v>28</v>
      </c>
      <c r="C18" s="14">
        <v>1060616</v>
      </c>
      <c r="D18" s="14">
        <v>1058908</v>
      </c>
      <c r="E18" s="13" t="str">
        <f t="shared" si="0"/>
        <v>完成目标</v>
      </c>
      <c r="F18" s="14" t="str">
        <f t="shared" si="1"/>
        <v/>
      </c>
      <c r="G18" s="15">
        <f t="shared" si="2"/>
        <v>1.00161298243096</v>
      </c>
      <c r="H18" s="13">
        <f t="shared" si="3"/>
        <v>11</v>
      </c>
      <c r="I18" s="13"/>
    </row>
    <row r="19" ht="24" customHeight="1" spans="1:9">
      <c r="A19" s="16">
        <v>16</v>
      </c>
      <c r="B19" s="17" t="s">
        <v>29</v>
      </c>
      <c r="C19" s="18">
        <v>1383734</v>
      </c>
      <c r="D19" s="18">
        <v>1058908</v>
      </c>
      <c r="E19" s="17" t="str">
        <f t="shared" si="0"/>
        <v>完成目标</v>
      </c>
      <c r="F19" s="18" t="str">
        <f t="shared" si="1"/>
        <v/>
      </c>
      <c r="G19" s="19">
        <f t="shared" si="2"/>
        <v>1.30675563882792</v>
      </c>
      <c r="H19" s="17">
        <f t="shared" si="3"/>
        <v>7</v>
      </c>
      <c r="I19" s="17"/>
    </row>
    <row r="20" ht="39" customHeight="1" spans="1:9">
      <c r="A20" s="12" t="s">
        <v>30</v>
      </c>
      <c r="B20" s="13"/>
      <c r="C20" s="14">
        <f>SUM(C4:C19)</f>
        <v>21021192.25</v>
      </c>
      <c r="D20" s="14">
        <f>SUM(D4:D19)</f>
        <v>22014597</v>
      </c>
      <c r="E20" s="13" t="str">
        <f t="shared" si="0"/>
        <v>未完成目标</v>
      </c>
      <c r="F20" s="14"/>
      <c r="G20" s="19">
        <f t="shared" si="2"/>
        <v>0.954875178955127</v>
      </c>
      <c r="H20" s="13"/>
      <c r="I20" s="13"/>
    </row>
  </sheetData>
  <mergeCells count="2">
    <mergeCell ref="A1:I1"/>
    <mergeCell ref="A2:B2"/>
  </mergeCells>
  <conditionalFormatting sqref="E20">
    <cfRule type="cellIs" dxfId="0" priority="4" operator="equal">
      <formula>"未完成目标"</formula>
    </cfRule>
  </conditionalFormatting>
  <conditionalFormatting sqref="G20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{d32de245-9d0e-442a-bd90-976e71e94893}</x14:id>
        </ext>
      </extLst>
    </cfRule>
  </conditionalFormatting>
  <conditionalFormatting sqref="E4:E5">
    <cfRule type="cellIs" dxfId="0" priority="8" operator="equal">
      <formula>"未完成目标"</formula>
    </cfRule>
  </conditionalFormatting>
  <conditionalFormatting sqref="E6:E19">
    <cfRule type="cellIs" dxfId="0" priority="2" operator="equal">
      <formula>"未完成目标"</formula>
    </cfRule>
  </conditionalFormatting>
  <conditionalFormatting sqref="G4:G5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{4e2f54f0-46d1-4393-9aba-956b67811cd7}</x14:id>
        </ext>
      </extLst>
    </cfRule>
  </conditionalFormatting>
  <conditionalFormatting sqref="G6:G19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{2f48b83a-bbc2-4679-b1be-24a5df87a6fb}</x14:id>
        </ext>
      </extLst>
    </cfRule>
  </conditionalFormatting>
  <printOptions horizontalCentered="1" verticalCentered="1"/>
  <pageMargins left="0.708661417322835" right="0.708661417322835" top="0.748031496062992" bottom="0.748031496062992" header="0.31496062992126" footer="0.31496062992126"/>
  <pageSetup paperSize="9" orientation="landscape" horizontalDpi="300" verticalDpi="300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2de245-9d0e-442a-bd90-976e71e9489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G20</xm:sqref>
        </x14:conditionalFormatting>
        <x14:conditionalFormatting xmlns:xm="http://schemas.microsoft.com/office/excel/2006/main">
          <x14:cfRule type="dataBar" id="{4e2f54f0-46d1-4393-9aba-956b67811cd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G4:G5</xm:sqref>
        </x14:conditionalFormatting>
        <x14:conditionalFormatting xmlns:xm="http://schemas.microsoft.com/office/excel/2006/main">
          <x14:cfRule type="dataBar" id="{2f48b83a-bbc2-4679-b1be-24a5df87a6f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G6:G19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铭</cp:lastModifiedBy>
  <dcterms:created xsi:type="dcterms:W3CDTF">2019-12-26T08:51:00Z</dcterms:created>
  <cp:lastPrinted>2019-12-26T09:24:00Z</cp:lastPrinted>
  <dcterms:modified xsi:type="dcterms:W3CDTF">2022-02-08T06:42:02Z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D980E9B6F7334534957E26F0EB2088FD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v1.0_mb_FQLYyuvG+U0aV61Ar0eZwA==</vt:lpwstr>
  </property>
</Properties>
</file>